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เวิร์กบุ๊กนี้"/>
  <mc:AlternateContent xmlns:mc="http://schemas.openxmlformats.org/markup-compatibility/2006">
    <mc:Choice Requires="x15">
      <x15ac:absPath xmlns:x15ac="http://schemas.microsoft.com/office/spreadsheetml/2010/11/ac" url="G:\ย้ายมาจากอันเก่า\ita\"/>
    </mc:Choice>
  </mc:AlternateContent>
  <xr:revisionPtr revIDLastSave="0" documentId="8_{9980628F-D21B-4FA3-8102-1B15AD0E23D0}" xr6:coauthVersionLast="47" xr6:coauthVersionMax="47" xr10:uidLastSave="{00000000-0000-0000-0000-000000000000}"/>
  <bookViews>
    <workbookView xWindow="-108" yWindow="-108" windowWidth="23256" windowHeight="12456" activeTab="2" xr2:uid="{00000000-000D-0000-FFFF-FFFF00000000}"/>
  </bookViews>
  <sheets>
    <sheet name="สรุปจัดซื้อจัดจ้างปี68" sheetId="69" r:id="rId1"/>
    <sheet name="ไตรมาส 3 68 รวม 3 ด" sheetId="50" state="hidden" r:id="rId2"/>
    <sheet name="ก.ย.68" sheetId="68" r:id="rId3"/>
    <sheet name="ส.ค.68" sheetId="67" r:id="rId4"/>
    <sheet name="ก.ค.68" sheetId="66" r:id="rId5"/>
    <sheet name="มิ.ย.68" sheetId="65" r:id="rId6"/>
    <sheet name="พ.ค.68" sheetId="64" r:id="rId7"/>
    <sheet name="เม.ย.68" sheetId="63" r:id="rId8"/>
    <sheet name="มี.ค.68" sheetId="62" r:id="rId9"/>
    <sheet name="ก.พ.68" sheetId="61" r:id="rId10"/>
    <sheet name="ม.ค. 68" sheetId="60" r:id="rId11"/>
    <sheet name="ธ.ค.67" sheetId="59" r:id="rId12"/>
    <sheet name="พ.ย.67" sheetId="58" r:id="rId13"/>
    <sheet name="ต.ค. 67 " sheetId="37" r:id="rId14"/>
  </sheets>
  <definedNames>
    <definedName name="_xlnm.Print_Titles" localSheetId="4">'ก.ค.68'!$1:$5</definedName>
    <definedName name="_xlnm.Print_Titles" localSheetId="9">'ก.พ.68'!$1:$5</definedName>
    <definedName name="_xlnm.Print_Titles" localSheetId="2">'ก.ย.68'!$1:$5</definedName>
    <definedName name="_xlnm.Print_Titles" localSheetId="13">'ต.ค. 67 '!$1:$5</definedName>
    <definedName name="_xlnm.Print_Titles" localSheetId="11">'ธ.ค.67'!$1:$5</definedName>
    <definedName name="_xlnm.Print_Titles" localSheetId="6">'พ.ค.68'!$1:$5</definedName>
    <definedName name="_xlnm.Print_Titles" localSheetId="12">'พ.ย.67'!$1:$5</definedName>
    <definedName name="_xlnm.Print_Titles" localSheetId="10">'ม.ค. 68'!$1:$3</definedName>
    <definedName name="_xlnm.Print_Titles" localSheetId="5">'มิ.ย.68'!$1:$5</definedName>
    <definedName name="_xlnm.Print_Titles" localSheetId="8">'มี.ค.68'!$1:$5</definedName>
    <definedName name="_xlnm.Print_Titles" localSheetId="7">'เม.ย.68'!$1:$5</definedName>
    <definedName name="_xlnm.Print_Titles" localSheetId="3">'ส.ค.68'!$1:$5</definedName>
    <definedName name="_xlnm.Print_Titles" localSheetId="0">สรุปจัดซื้อจัดจ้างปี68!$1:$5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25" i="69" l="1"/>
  <c r="H8" i="60" l="1"/>
  <c r="D8" i="60"/>
  <c r="G8" i="60" s="1"/>
  <c r="I8" i="60" s="1"/>
  <c r="I220" i="69"/>
  <c r="I221" i="69"/>
  <c r="I222" i="69"/>
  <c r="I219" i="69"/>
  <c r="H15" i="58"/>
  <c r="D15" i="58"/>
  <c r="G15" i="58" s="1"/>
  <c r="I15" i="58" s="1"/>
  <c r="H18" i="58"/>
  <c r="D18" i="58"/>
  <c r="G18" i="58" s="1"/>
  <c r="I18" i="58" s="1"/>
  <c r="H14" i="58"/>
  <c r="D14" i="58"/>
  <c r="G14" i="58" s="1"/>
  <c r="I14" i="58" s="1"/>
  <c r="I223" i="69" l="1"/>
  <c r="C223" i="69"/>
  <c r="A223" i="69"/>
  <c r="D222" i="69"/>
  <c r="G222" i="69" s="1"/>
  <c r="G223" i="69" s="1"/>
  <c r="C217" i="69"/>
  <c r="C224" i="69" s="1"/>
  <c r="A217" i="69"/>
  <c r="D216" i="69"/>
  <c r="G216" i="69" s="1"/>
  <c r="I216" i="69" s="1"/>
  <c r="G215" i="69"/>
  <c r="I215" i="69" s="1"/>
  <c r="D215" i="69"/>
  <c r="D217" i="69" s="1"/>
  <c r="A211" i="69"/>
  <c r="H210" i="69"/>
  <c r="D210" i="69"/>
  <c r="C210" i="69"/>
  <c r="H209" i="69"/>
  <c r="H208" i="69"/>
  <c r="D208" i="69"/>
  <c r="I205" i="69"/>
  <c r="G205" i="69"/>
  <c r="D205" i="69"/>
  <c r="C205" i="69"/>
  <c r="C201" i="69"/>
  <c r="A201" i="69"/>
  <c r="D200" i="69"/>
  <c r="G200" i="69" s="1"/>
  <c r="I200" i="69" s="1"/>
  <c r="D199" i="69"/>
  <c r="G199" i="69" s="1"/>
  <c r="I199" i="69" s="1"/>
  <c r="D198" i="69"/>
  <c r="G198" i="69" s="1"/>
  <c r="I198" i="69" s="1"/>
  <c r="H197" i="69"/>
  <c r="D197" i="69"/>
  <c r="G197" i="69" s="1"/>
  <c r="I197" i="69" s="1"/>
  <c r="D196" i="69"/>
  <c r="G196" i="69" s="1"/>
  <c r="I196" i="69" s="1"/>
  <c r="H195" i="69"/>
  <c r="D195" i="69"/>
  <c r="G195" i="69" s="1"/>
  <c r="I195" i="69" s="1"/>
  <c r="D194" i="69"/>
  <c r="G194" i="69" s="1"/>
  <c r="I194" i="69" s="1"/>
  <c r="H193" i="69"/>
  <c r="D193" i="69"/>
  <c r="G193" i="69" s="1"/>
  <c r="I193" i="69" s="1"/>
  <c r="D192" i="69"/>
  <c r="G192" i="69" s="1"/>
  <c r="I192" i="69" s="1"/>
  <c r="D191" i="69"/>
  <c r="G191" i="69" s="1"/>
  <c r="I191" i="69" s="1"/>
  <c r="D190" i="69"/>
  <c r="G190" i="69" s="1"/>
  <c r="I190" i="69" s="1"/>
  <c r="H189" i="69"/>
  <c r="D189" i="69"/>
  <c r="G189" i="69" s="1"/>
  <c r="I189" i="69" s="1"/>
  <c r="H188" i="69"/>
  <c r="D188" i="69"/>
  <c r="G188" i="69" s="1"/>
  <c r="I188" i="69" s="1"/>
  <c r="D187" i="69"/>
  <c r="G187" i="69" s="1"/>
  <c r="I187" i="69" s="1"/>
  <c r="D186" i="69"/>
  <c r="G186" i="69" s="1"/>
  <c r="I186" i="69" s="1"/>
  <c r="D185" i="69"/>
  <c r="G185" i="69" s="1"/>
  <c r="I185" i="69" s="1"/>
  <c r="H184" i="69"/>
  <c r="D184" i="69"/>
  <c r="G184" i="69" s="1"/>
  <c r="I184" i="69" s="1"/>
  <c r="D183" i="69"/>
  <c r="G183" i="69" s="1"/>
  <c r="I183" i="69" s="1"/>
  <c r="D182" i="69"/>
  <c r="G182" i="69" s="1"/>
  <c r="I182" i="69" s="1"/>
  <c r="D181" i="69"/>
  <c r="G181" i="69" s="1"/>
  <c r="I181" i="69" s="1"/>
  <c r="D180" i="69"/>
  <c r="G180" i="69" s="1"/>
  <c r="I180" i="69" s="1"/>
  <c r="H179" i="69"/>
  <c r="D179" i="69"/>
  <c r="G179" i="69" s="1"/>
  <c r="I179" i="69" s="1"/>
  <c r="D178" i="69"/>
  <c r="G178" i="69" s="1"/>
  <c r="I178" i="69" s="1"/>
  <c r="D177" i="69"/>
  <c r="G177" i="69" s="1"/>
  <c r="I177" i="69" s="1"/>
  <c r="G176" i="69"/>
  <c r="I176" i="69" s="1"/>
  <c r="D176" i="69"/>
  <c r="D175" i="69"/>
  <c r="G175" i="69" s="1"/>
  <c r="I175" i="69" s="1"/>
  <c r="D174" i="69"/>
  <c r="G174" i="69" s="1"/>
  <c r="I174" i="69" s="1"/>
  <c r="D173" i="69"/>
  <c r="G173" i="69" s="1"/>
  <c r="I173" i="69" s="1"/>
  <c r="I172" i="69"/>
  <c r="I171" i="69"/>
  <c r="I170" i="69"/>
  <c r="I169" i="69"/>
  <c r="I168" i="69"/>
  <c r="D167" i="69"/>
  <c r="G167" i="69" s="1"/>
  <c r="I167" i="69" s="1"/>
  <c r="D166" i="69"/>
  <c r="G166" i="69" s="1"/>
  <c r="I166" i="69" s="1"/>
  <c r="D165" i="69"/>
  <c r="G165" i="69" s="1"/>
  <c r="I165" i="69" s="1"/>
  <c r="H164" i="69"/>
  <c r="D164" i="69"/>
  <c r="G164" i="69" s="1"/>
  <c r="I164" i="69" s="1"/>
  <c r="H163" i="69"/>
  <c r="D163" i="69"/>
  <c r="G163" i="69" s="1"/>
  <c r="I163" i="69" s="1"/>
  <c r="H162" i="69"/>
  <c r="D162" i="69"/>
  <c r="G162" i="69" s="1"/>
  <c r="I162" i="69" s="1"/>
  <c r="H161" i="69"/>
  <c r="D161" i="69"/>
  <c r="G161" i="69" s="1"/>
  <c r="I161" i="69" s="1"/>
  <c r="H160" i="69"/>
  <c r="D160" i="69"/>
  <c r="G160" i="69" s="1"/>
  <c r="I160" i="69" s="1"/>
  <c r="H159" i="69"/>
  <c r="D159" i="69"/>
  <c r="G159" i="69" s="1"/>
  <c r="I159" i="69" s="1"/>
  <c r="H158" i="69"/>
  <c r="D158" i="69"/>
  <c r="G158" i="69" s="1"/>
  <c r="I158" i="69" s="1"/>
  <c r="H157" i="69"/>
  <c r="D157" i="69"/>
  <c r="G157" i="69" s="1"/>
  <c r="I157" i="69" s="1"/>
  <c r="H156" i="69"/>
  <c r="D156" i="69"/>
  <c r="G156" i="69" s="1"/>
  <c r="I156" i="69" s="1"/>
  <c r="H155" i="69"/>
  <c r="D155" i="69"/>
  <c r="G155" i="69" s="1"/>
  <c r="I155" i="69" s="1"/>
  <c r="H154" i="69"/>
  <c r="D154" i="69"/>
  <c r="G154" i="69" s="1"/>
  <c r="I154" i="69" s="1"/>
  <c r="H153" i="69"/>
  <c r="D153" i="69"/>
  <c r="G153" i="69" s="1"/>
  <c r="I153" i="69" s="1"/>
  <c r="H152" i="69"/>
  <c r="D152" i="69"/>
  <c r="G152" i="69" s="1"/>
  <c r="I152" i="69" s="1"/>
  <c r="H151" i="69"/>
  <c r="D151" i="69"/>
  <c r="G151" i="69" s="1"/>
  <c r="I151" i="69" s="1"/>
  <c r="H150" i="69"/>
  <c r="D150" i="69"/>
  <c r="G150" i="69" s="1"/>
  <c r="I150" i="69" s="1"/>
  <c r="H149" i="69"/>
  <c r="D149" i="69"/>
  <c r="G149" i="69" s="1"/>
  <c r="I149" i="69" s="1"/>
  <c r="H148" i="69"/>
  <c r="D148" i="69"/>
  <c r="G148" i="69" s="1"/>
  <c r="I148" i="69" s="1"/>
  <c r="H147" i="69"/>
  <c r="D147" i="69"/>
  <c r="G147" i="69" s="1"/>
  <c r="I147" i="69" s="1"/>
  <c r="H146" i="69"/>
  <c r="D146" i="69"/>
  <c r="G146" i="69" s="1"/>
  <c r="I146" i="69" s="1"/>
  <c r="H145" i="69"/>
  <c r="D145" i="69"/>
  <c r="G145" i="69" s="1"/>
  <c r="I145" i="69" s="1"/>
  <c r="H144" i="69"/>
  <c r="D144" i="69"/>
  <c r="G144" i="69" s="1"/>
  <c r="I144" i="69" s="1"/>
  <c r="H143" i="69"/>
  <c r="D143" i="69"/>
  <c r="G143" i="69" s="1"/>
  <c r="I143" i="69" s="1"/>
  <c r="H142" i="69"/>
  <c r="D142" i="69"/>
  <c r="G142" i="69" s="1"/>
  <c r="I142" i="69" s="1"/>
  <c r="H141" i="69"/>
  <c r="D141" i="69"/>
  <c r="G141" i="69" s="1"/>
  <c r="I141" i="69" s="1"/>
  <c r="H140" i="69"/>
  <c r="D140" i="69"/>
  <c r="G140" i="69" s="1"/>
  <c r="I140" i="69" s="1"/>
  <c r="H139" i="69"/>
  <c r="D139" i="69"/>
  <c r="C137" i="69"/>
  <c r="A137" i="69"/>
  <c r="D136" i="69"/>
  <c r="G136" i="69" s="1"/>
  <c r="I136" i="69" s="1"/>
  <c r="D135" i="69"/>
  <c r="G135" i="69" s="1"/>
  <c r="I135" i="69" s="1"/>
  <c r="H134" i="69"/>
  <c r="D134" i="69"/>
  <c r="G134" i="69" s="1"/>
  <c r="I134" i="69" s="1"/>
  <c r="H133" i="69"/>
  <c r="D133" i="69"/>
  <c r="G133" i="69" s="1"/>
  <c r="I133" i="69" s="1"/>
  <c r="D132" i="69"/>
  <c r="G132" i="69" s="1"/>
  <c r="I132" i="69" s="1"/>
  <c r="D131" i="69"/>
  <c r="G131" i="69" s="1"/>
  <c r="I131" i="69" s="1"/>
  <c r="D130" i="69"/>
  <c r="G130" i="69" s="1"/>
  <c r="I130" i="69" s="1"/>
  <c r="H129" i="69"/>
  <c r="D129" i="69"/>
  <c r="G129" i="69" s="1"/>
  <c r="I129" i="69" s="1"/>
  <c r="D128" i="69"/>
  <c r="G128" i="69" s="1"/>
  <c r="I128" i="69" s="1"/>
  <c r="D127" i="69"/>
  <c r="G127" i="69" s="1"/>
  <c r="I127" i="69" s="1"/>
  <c r="D126" i="69"/>
  <c r="G126" i="69" s="1"/>
  <c r="I126" i="69" s="1"/>
  <c r="D125" i="69"/>
  <c r="G125" i="69" s="1"/>
  <c r="I125" i="69" s="1"/>
  <c r="D124" i="69"/>
  <c r="G124" i="69" s="1"/>
  <c r="I124" i="69" s="1"/>
  <c r="D123" i="69"/>
  <c r="G123" i="69" s="1"/>
  <c r="I123" i="69" s="1"/>
  <c r="H122" i="69"/>
  <c r="D122" i="69"/>
  <c r="G122" i="69" s="1"/>
  <c r="I122" i="69" s="1"/>
  <c r="H121" i="69"/>
  <c r="D121" i="69"/>
  <c r="G121" i="69" s="1"/>
  <c r="I121" i="69" s="1"/>
  <c r="G120" i="69"/>
  <c r="I120" i="69" s="1"/>
  <c r="D120" i="69"/>
  <c r="D119" i="69"/>
  <c r="G119" i="69" s="1"/>
  <c r="I119" i="69" s="1"/>
  <c r="D118" i="69"/>
  <c r="G118" i="69" s="1"/>
  <c r="I118" i="69" s="1"/>
  <c r="D117" i="69"/>
  <c r="G117" i="69" s="1"/>
  <c r="I117" i="69" s="1"/>
  <c r="D116" i="69"/>
  <c r="G116" i="69" s="1"/>
  <c r="I116" i="69" s="1"/>
  <c r="D115" i="69"/>
  <c r="G115" i="69" s="1"/>
  <c r="I115" i="69" s="1"/>
  <c r="D114" i="69"/>
  <c r="G114" i="69" s="1"/>
  <c r="I114" i="69" s="1"/>
  <c r="I113" i="69"/>
  <c r="H113" i="69"/>
  <c r="D112" i="69"/>
  <c r="G112" i="69" s="1"/>
  <c r="I112" i="69" s="1"/>
  <c r="D111" i="69"/>
  <c r="G111" i="69" s="1"/>
  <c r="I111" i="69" s="1"/>
  <c r="D110" i="69"/>
  <c r="G110" i="69" s="1"/>
  <c r="I110" i="69" s="1"/>
  <c r="D109" i="69"/>
  <c r="G109" i="69" s="1"/>
  <c r="I109" i="69" s="1"/>
  <c r="D108" i="69"/>
  <c r="G108" i="69" s="1"/>
  <c r="I108" i="69" s="1"/>
  <c r="H107" i="69"/>
  <c r="D107" i="69"/>
  <c r="G107" i="69" s="1"/>
  <c r="I107" i="69" s="1"/>
  <c r="H106" i="69"/>
  <c r="D106" i="69"/>
  <c r="G106" i="69" s="1"/>
  <c r="I106" i="69" s="1"/>
  <c r="D105" i="69"/>
  <c r="G105" i="69" s="1"/>
  <c r="I105" i="69" s="1"/>
  <c r="D104" i="69"/>
  <c r="G104" i="69" s="1"/>
  <c r="I104" i="69" s="1"/>
  <c r="D103" i="69"/>
  <c r="G103" i="69" s="1"/>
  <c r="I103" i="69" s="1"/>
  <c r="H102" i="69"/>
  <c r="D102" i="69"/>
  <c r="G102" i="69" s="1"/>
  <c r="I102" i="69" s="1"/>
  <c r="H101" i="69"/>
  <c r="D101" i="69"/>
  <c r="G101" i="69" s="1"/>
  <c r="I101" i="69" s="1"/>
  <c r="I100" i="69"/>
  <c r="H100" i="69"/>
  <c r="I99" i="69"/>
  <c r="H99" i="69"/>
  <c r="I98" i="69"/>
  <c r="H98" i="69"/>
  <c r="I97" i="69"/>
  <c r="H97" i="69"/>
  <c r="I96" i="69"/>
  <c r="H95" i="69"/>
  <c r="D95" i="69"/>
  <c r="G95" i="69" s="1"/>
  <c r="I95" i="69" s="1"/>
  <c r="G94" i="69"/>
  <c r="I94" i="69" s="1"/>
  <c r="D94" i="69"/>
  <c r="I93" i="69"/>
  <c r="I92" i="69"/>
  <c r="I91" i="69"/>
  <c r="I90" i="69"/>
  <c r="I89" i="69"/>
  <c r="I88" i="69"/>
  <c r="I87" i="69"/>
  <c r="I86" i="69"/>
  <c r="H85" i="69"/>
  <c r="D85" i="69"/>
  <c r="G85" i="69" s="1"/>
  <c r="I85" i="69" s="1"/>
  <c r="D84" i="69"/>
  <c r="G84" i="69" s="1"/>
  <c r="I84" i="69" s="1"/>
  <c r="D83" i="69"/>
  <c r="G83" i="69" s="1"/>
  <c r="I83" i="69" s="1"/>
  <c r="I82" i="69"/>
  <c r="H82" i="69"/>
  <c r="G82" i="69"/>
  <c r="D82" i="69"/>
  <c r="H81" i="69"/>
  <c r="D81" i="69"/>
  <c r="G81" i="69" s="1"/>
  <c r="I81" i="69" s="1"/>
  <c r="H80" i="69"/>
  <c r="D80" i="69"/>
  <c r="G80" i="69" s="1"/>
  <c r="I80" i="69" s="1"/>
  <c r="H79" i="69"/>
  <c r="D79" i="69"/>
  <c r="G79" i="69" s="1"/>
  <c r="I79" i="69" s="1"/>
  <c r="H78" i="69"/>
  <c r="G78" i="69"/>
  <c r="I78" i="69" s="1"/>
  <c r="D78" i="69"/>
  <c r="H77" i="69"/>
  <c r="D77" i="69"/>
  <c r="G77" i="69" s="1"/>
  <c r="I77" i="69" s="1"/>
  <c r="I76" i="69"/>
  <c r="H76" i="69"/>
  <c r="G76" i="69"/>
  <c r="D76" i="69"/>
  <c r="H75" i="69"/>
  <c r="D75" i="69"/>
  <c r="G75" i="69" s="1"/>
  <c r="I75" i="69" s="1"/>
  <c r="H74" i="69"/>
  <c r="D74" i="69"/>
  <c r="G74" i="69" s="1"/>
  <c r="I74" i="69" s="1"/>
  <c r="H73" i="69"/>
  <c r="D73" i="69"/>
  <c r="G73" i="69" s="1"/>
  <c r="I73" i="69" s="1"/>
  <c r="H72" i="69"/>
  <c r="G72" i="69"/>
  <c r="I72" i="69" s="1"/>
  <c r="D72" i="69"/>
  <c r="H71" i="69"/>
  <c r="D71" i="69"/>
  <c r="G71" i="69" s="1"/>
  <c r="I71" i="69" s="1"/>
  <c r="I70" i="69"/>
  <c r="H70" i="69"/>
  <c r="G70" i="69"/>
  <c r="D70" i="69"/>
  <c r="H69" i="69"/>
  <c r="D69" i="69"/>
  <c r="G69" i="69" s="1"/>
  <c r="I69" i="69" s="1"/>
  <c r="H68" i="69"/>
  <c r="D68" i="69"/>
  <c r="G68" i="69" s="1"/>
  <c r="I68" i="69" s="1"/>
  <c r="H67" i="69"/>
  <c r="D67" i="69"/>
  <c r="G67" i="69" s="1"/>
  <c r="I67" i="69" s="1"/>
  <c r="H66" i="69"/>
  <c r="G66" i="69"/>
  <c r="I66" i="69" s="1"/>
  <c r="D66" i="69"/>
  <c r="H65" i="69"/>
  <c r="D65" i="69"/>
  <c r="G65" i="69" s="1"/>
  <c r="I65" i="69" s="1"/>
  <c r="I64" i="69"/>
  <c r="H64" i="69"/>
  <c r="G64" i="69"/>
  <c r="D64" i="69"/>
  <c r="H63" i="69"/>
  <c r="D63" i="69"/>
  <c r="G63" i="69" s="1"/>
  <c r="I63" i="69" s="1"/>
  <c r="H62" i="69"/>
  <c r="D62" i="69"/>
  <c r="G62" i="69" s="1"/>
  <c r="I62" i="69" s="1"/>
  <c r="H61" i="69"/>
  <c r="D61" i="69"/>
  <c r="G61" i="69" s="1"/>
  <c r="I61" i="69" s="1"/>
  <c r="H60" i="69"/>
  <c r="G60" i="69"/>
  <c r="I60" i="69" s="1"/>
  <c r="D60" i="69"/>
  <c r="H59" i="69"/>
  <c r="D59" i="69"/>
  <c r="G59" i="69" s="1"/>
  <c r="I59" i="69" s="1"/>
  <c r="I58" i="69"/>
  <c r="H58" i="69"/>
  <c r="G58" i="69"/>
  <c r="D58" i="69"/>
  <c r="H57" i="69"/>
  <c r="D57" i="69"/>
  <c r="G57" i="69" s="1"/>
  <c r="I57" i="69" s="1"/>
  <c r="H56" i="69"/>
  <c r="D56" i="69"/>
  <c r="G56" i="69" s="1"/>
  <c r="I56" i="69" s="1"/>
  <c r="H55" i="69"/>
  <c r="D55" i="69"/>
  <c r="G55" i="69" s="1"/>
  <c r="I55" i="69" s="1"/>
  <c r="H54" i="69"/>
  <c r="G54" i="69"/>
  <c r="I54" i="69" s="1"/>
  <c r="D54" i="69"/>
  <c r="H53" i="69"/>
  <c r="D53" i="69"/>
  <c r="G53" i="69" s="1"/>
  <c r="I53" i="69" s="1"/>
  <c r="I52" i="69"/>
  <c r="H52" i="69"/>
  <c r="G52" i="69"/>
  <c r="D52" i="69"/>
  <c r="H51" i="69"/>
  <c r="D51" i="69"/>
  <c r="G51" i="69" s="1"/>
  <c r="I51" i="69" s="1"/>
  <c r="H50" i="69"/>
  <c r="D50" i="69"/>
  <c r="G50" i="69" s="1"/>
  <c r="I50" i="69" s="1"/>
  <c r="H49" i="69"/>
  <c r="D49" i="69"/>
  <c r="G49" i="69" s="1"/>
  <c r="I49" i="69" s="1"/>
  <c r="H48" i="69"/>
  <c r="G48" i="69"/>
  <c r="I48" i="69" s="1"/>
  <c r="D48" i="69"/>
  <c r="H47" i="69"/>
  <c r="D47" i="69"/>
  <c r="G47" i="69" s="1"/>
  <c r="I47" i="69" s="1"/>
  <c r="I46" i="69"/>
  <c r="H46" i="69"/>
  <c r="G46" i="69"/>
  <c r="D46" i="69"/>
  <c r="H45" i="69"/>
  <c r="D45" i="69"/>
  <c r="G45" i="69" s="1"/>
  <c r="I45" i="69" s="1"/>
  <c r="H44" i="69"/>
  <c r="D44" i="69"/>
  <c r="G44" i="69" s="1"/>
  <c r="I44" i="69" s="1"/>
  <c r="H43" i="69"/>
  <c r="D43" i="69"/>
  <c r="G43" i="69" s="1"/>
  <c r="I43" i="69" s="1"/>
  <c r="H42" i="69"/>
  <c r="G42" i="69"/>
  <c r="I42" i="69" s="1"/>
  <c r="D42" i="69"/>
  <c r="H41" i="69"/>
  <c r="D41" i="69"/>
  <c r="G41" i="69" s="1"/>
  <c r="I41" i="69" s="1"/>
  <c r="I40" i="69"/>
  <c r="H40" i="69"/>
  <c r="G40" i="69"/>
  <c r="D40" i="69"/>
  <c r="H39" i="69"/>
  <c r="D39" i="69"/>
  <c r="G39" i="69" s="1"/>
  <c r="I39" i="69" s="1"/>
  <c r="H38" i="69"/>
  <c r="D38" i="69"/>
  <c r="G38" i="69" s="1"/>
  <c r="I38" i="69" s="1"/>
  <c r="H37" i="69"/>
  <c r="D37" i="69"/>
  <c r="G37" i="69" s="1"/>
  <c r="I37" i="69" s="1"/>
  <c r="H36" i="69"/>
  <c r="D36" i="69"/>
  <c r="G36" i="69" s="1"/>
  <c r="I36" i="69" s="1"/>
  <c r="H35" i="69"/>
  <c r="D35" i="69"/>
  <c r="G35" i="69" s="1"/>
  <c r="I35" i="69" s="1"/>
  <c r="H34" i="69"/>
  <c r="D34" i="69"/>
  <c r="G34" i="69" s="1"/>
  <c r="I34" i="69" s="1"/>
  <c r="H33" i="69"/>
  <c r="G33" i="69"/>
  <c r="I33" i="69" s="1"/>
  <c r="D33" i="69"/>
  <c r="H32" i="69"/>
  <c r="D32" i="69"/>
  <c r="G32" i="69" s="1"/>
  <c r="I32" i="69" s="1"/>
  <c r="H31" i="69"/>
  <c r="D31" i="69"/>
  <c r="G31" i="69" s="1"/>
  <c r="I31" i="69" s="1"/>
  <c r="H30" i="69"/>
  <c r="D30" i="69"/>
  <c r="G30" i="69" s="1"/>
  <c r="I30" i="69" s="1"/>
  <c r="H29" i="69"/>
  <c r="D29" i="69"/>
  <c r="G29" i="69" s="1"/>
  <c r="I29" i="69" s="1"/>
  <c r="I28" i="69"/>
  <c r="H28" i="69"/>
  <c r="D28" i="69"/>
  <c r="G28" i="69" s="1"/>
  <c r="H27" i="69"/>
  <c r="D27" i="69"/>
  <c r="G27" i="69" s="1"/>
  <c r="I27" i="69" s="1"/>
  <c r="H26" i="69"/>
  <c r="D26" i="69"/>
  <c r="G26" i="69" s="1"/>
  <c r="I26" i="69" s="1"/>
  <c r="H25" i="69"/>
  <c r="D25" i="69"/>
  <c r="G25" i="69" s="1"/>
  <c r="I25" i="69" s="1"/>
  <c r="H24" i="69"/>
  <c r="G24" i="69"/>
  <c r="I24" i="69" s="1"/>
  <c r="D24" i="69"/>
  <c r="H23" i="69"/>
  <c r="D23" i="69"/>
  <c r="G23" i="69" s="1"/>
  <c r="I23" i="69" s="1"/>
  <c r="H22" i="69"/>
  <c r="D22" i="69"/>
  <c r="G22" i="69" s="1"/>
  <c r="I22" i="69" s="1"/>
  <c r="H21" i="69"/>
  <c r="D21" i="69"/>
  <c r="G21" i="69" s="1"/>
  <c r="I21" i="69" s="1"/>
  <c r="H20" i="69"/>
  <c r="D20" i="69"/>
  <c r="G20" i="69" s="1"/>
  <c r="I20" i="69" s="1"/>
  <c r="I19" i="69"/>
  <c r="H19" i="69"/>
  <c r="D19" i="69"/>
  <c r="G19" i="69" s="1"/>
  <c r="H18" i="69"/>
  <c r="G18" i="69"/>
  <c r="I18" i="69" s="1"/>
  <c r="D18" i="69"/>
  <c r="H17" i="69"/>
  <c r="D17" i="69"/>
  <c r="G17" i="69" s="1"/>
  <c r="I17" i="69" s="1"/>
  <c r="I16" i="69"/>
  <c r="H16" i="69"/>
  <c r="G16" i="69"/>
  <c r="D16" i="69"/>
  <c r="H15" i="69"/>
  <c r="D15" i="69"/>
  <c r="G15" i="69" s="1"/>
  <c r="I15" i="69" s="1"/>
  <c r="H14" i="69"/>
  <c r="D14" i="69"/>
  <c r="G14" i="69" s="1"/>
  <c r="I14" i="69" s="1"/>
  <c r="H13" i="69"/>
  <c r="D13" i="69"/>
  <c r="G13" i="69" s="1"/>
  <c r="I13" i="69" s="1"/>
  <c r="H12" i="69"/>
  <c r="G12" i="69"/>
  <c r="I12" i="69" s="1"/>
  <c r="D12" i="69"/>
  <c r="H11" i="69"/>
  <c r="D11" i="69"/>
  <c r="G11" i="69" s="1"/>
  <c r="I11" i="69" s="1"/>
  <c r="I10" i="69"/>
  <c r="H10" i="69"/>
  <c r="D10" i="69"/>
  <c r="G10" i="69" s="1"/>
  <c r="H9" i="69"/>
  <c r="G9" i="69"/>
  <c r="I9" i="69" s="1"/>
  <c r="D9" i="69"/>
  <c r="H8" i="69"/>
  <c r="D8" i="69"/>
  <c r="H34" i="68"/>
  <c r="D34" i="68"/>
  <c r="G34" i="68" s="1"/>
  <c r="I34" i="68" s="1"/>
  <c r="H33" i="68"/>
  <c r="D33" i="68"/>
  <c r="G33" i="68" s="1"/>
  <c r="I33" i="68" s="1"/>
  <c r="H32" i="68"/>
  <c r="D32" i="68"/>
  <c r="G32" i="68" s="1"/>
  <c r="I32" i="68" s="1"/>
  <c r="H31" i="68"/>
  <c r="D31" i="68"/>
  <c r="G31" i="68" s="1"/>
  <c r="I31" i="68" s="1"/>
  <c r="H30" i="68"/>
  <c r="D30" i="68"/>
  <c r="G30" i="68" s="1"/>
  <c r="I30" i="68" s="1"/>
  <c r="H29" i="68"/>
  <c r="D29" i="68"/>
  <c r="G29" i="68" s="1"/>
  <c r="I29" i="68" s="1"/>
  <c r="H28" i="68"/>
  <c r="D28" i="68"/>
  <c r="G28" i="68" s="1"/>
  <c r="I28" i="68" s="1"/>
  <c r="H27" i="68"/>
  <c r="D27" i="68"/>
  <c r="G27" i="68" s="1"/>
  <c r="I27" i="68" s="1"/>
  <c r="H26" i="68"/>
  <c r="D26" i="68"/>
  <c r="G26" i="68" s="1"/>
  <c r="I26" i="68" s="1"/>
  <c r="H43" i="68"/>
  <c r="D43" i="68"/>
  <c r="G43" i="68" s="1"/>
  <c r="I43" i="68" s="1"/>
  <c r="H42" i="68"/>
  <c r="D42" i="68"/>
  <c r="G42" i="68" s="1"/>
  <c r="I42" i="68" s="1"/>
  <c r="H41" i="68"/>
  <c r="D41" i="68"/>
  <c r="G41" i="68" s="1"/>
  <c r="I41" i="68" s="1"/>
  <c r="H40" i="68"/>
  <c r="D40" i="68"/>
  <c r="G40" i="68" s="1"/>
  <c r="I40" i="68" s="1"/>
  <c r="H39" i="68"/>
  <c r="D39" i="68"/>
  <c r="G39" i="68" s="1"/>
  <c r="I39" i="68" s="1"/>
  <c r="H38" i="68"/>
  <c r="D38" i="68"/>
  <c r="G38" i="68" s="1"/>
  <c r="I38" i="68" s="1"/>
  <c r="H37" i="68"/>
  <c r="D37" i="68"/>
  <c r="G37" i="68" s="1"/>
  <c r="I37" i="68" s="1"/>
  <c r="H35" i="68"/>
  <c r="J53" i="68"/>
  <c r="C53" i="68"/>
  <c r="H52" i="68"/>
  <c r="D52" i="68"/>
  <c r="G52" i="68" s="1"/>
  <c r="I52" i="68" s="1"/>
  <c r="H51" i="68"/>
  <c r="D51" i="68"/>
  <c r="G51" i="68" s="1"/>
  <c r="I51" i="68" s="1"/>
  <c r="H50" i="68"/>
  <c r="D50" i="68"/>
  <c r="G50" i="68" s="1"/>
  <c r="I50" i="68" s="1"/>
  <c r="H49" i="68"/>
  <c r="D49" i="68"/>
  <c r="G49" i="68" s="1"/>
  <c r="I49" i="68" s="1"/>
  <c r="H48" i="68"/>
  <c r="D48" i="68"/>
  <c r="G48" i="68" s="1"/>
  <c r="I48" i="68" s="1"/>
  <c r="H47" i="68"/>
  <c r="D47" i="68"/>
  <c r="G47" i="68" s="1"/>
  <c r="I47" i="68" s="1"/>
  <c r="H46" i="68"/>
  <c r="D46" i="68"/>
  <c r="G46" i="68" s="1"/>
  <c r="I46" i="68" s="1"/>
  <c r="H45" i="68"/>
  <c r="D45" i="68"/>
  <c r="G45" i="68" s="1"/>
  <c r="I45" i="68" s="1"/>
  <c r="H44" i="68"/>
  <c r="D44" i="68"/>
  <c r="G44" i="68" s="1"/>
  <c r="I44" i="68" s="1"/>
  <c r="H25" i="68"/>
  <c r="D25" i="68"/>
  <c r="G25" i="68" s="1"/>
  <c r="I25" i="68" s="1"/>
  <c r="H24" i="68"/>
  <c r="D24" i="68"/>
  <c r="G24" i="68" s="1"/>
  <c r="I24" i="68" s="1"/>
  <c r="H23" i="68"/>
  <c r="D23" i="68"/>
  <c r="G23" i="68" s="1"/>
  <c r="I23" i="68" s="1"/>
  <c r="H22" i="68"/>
  <c r="D22" i="68"/>
  <c r="G22" i="68" s="1"/>
  <c r="I22" i="68" s="1"/>
  <c r="H21" i="68"/>
  <c r="D21" i="68"/>
  <c r="G21" i="68" s="1"/>
  <c r="I21" i="68" s="1"/>
  <c r="H20" i="68"/>
  <c r="D20" i="68"/>
  <c r="G20" i="68" s="1"/>
  <c r="I20" i="68" s="1"/>
  <c r="H19" i="68"/>
  <c r="D19" i="68"/>
  <c r="G19" i="68" s="1"/>
  <c r="I19" i="68" s="1"/>
  <c r="H18" i="68"/>
  <c r="D18" i="68"/>
  <c r="G18" i="68" s="1"/>
  <c r="I18" i="68" s="1"/>
  <c r="H17" i="68"/>
  <c r="D17" i="68"/>
  <c r="G17" i="68" s="1"/>
  <c r="I17" i="68" s="1"/>
  <c r="H16" i="68"/>
  <c r="D16" i="68"/>
  <c r="G16" i="68" s="1"/>
  <c r="I16" i="68" s="1"/>
  <c r="H15" i="68"/>
  <c r="D15" i="68"/>
  <c r="G15" i="68" s="1"/>
  <c r="I15" i="68" s="1"/>
  <c r="H14" i="68"/>
  <c r="D14" i="68"/>
  <c r="G14" i="68" s="1"/>
  <c r="I14" i="68" s="1"/>
  <c r="H13" i="68"/>
  <c r="D13" i="68"/>
  <c r="G13" i="68" s="1"/>
  <c r="I13" i="68" s="1"/>
  <c r="H12" i="68"/>
  <c r="D12" i="68"/>
  <c r="G12" i="68" s="1"/>
  <c r="I12" i="68" s="1"/>
  <c r="H11" i="68"/>
  <c r="D11" i="68"/>
  <c r="G11" i="68" s="1"/>
  <c r="I11" i="68" s="1"/>
  <c r="H10" i="68"/>
  <c r="D10" i="68"/>
  <c r="G10" i="68" s="1"/>
  <c r="I10" i="68" s="1"/>
  <c r="H9" i="68"/>
  <c r="D9" i="68"/>
  <c r="G9" i="68" s="1"/>
  <c r="I9" i="68" s="1"/>
  <c r="H8" i="68"/>
  <c r="D8" i="68"/>
  <c r="G8" i="68" s="1"/>
  <c r="I8" i="68" s="1"/>
  <c r="H7" i="68"/>
  <c r="D7" i="68"/>
  <c r="G7" i="68" s="1"/>
  <c r="I7" i="68" s="1"/>
  <c r="H6" i="68"/>
  <c r="D6" i="68"/>
  <c r="J35" i="67"/>
  <c r="C35" i="67"/>
  <c r="G30" i="67"/>
  <c r="I30" i="67" s="1"/>
  <c r="H30" i="67"/>
  <c r="H31" i="67"/>
  <c r="G32" i="67"/>
  <c r="I32" i="67" s="1"/>
  <c r="H32" i="67"/>
  <c r="G33" i="67"/>
  <c r="I33" i="67" s="1"/>
  <c r="H33" i="67"/>
  <c r="H34" i="67"/>
  <c r="D30" i="67"/>
  <c r="D31" i="67"/>
  <c r="G31" i="67" s="1"/>
  <c r="I31" i="67" s="1"/>
  <c r="D32" i="67"/>
  <c r="D33" i="67"/>
  <c r="D34" i="67"/>
  <c r="G34" i="67" s="1"/>
  <c r="I34" i="67" s="1"/>
  <c r="H29" i="67"/>
  <c r="D29" i="67"/>
  <c r="G29" i="67" s="1"/>
  <c r="I29" i="67" s="1"/>
  <c r="H28" i="67"/>
  <c r="D28" i="67"/>
  <c r="G28" i="67" s="1"/>
  <c r="I28" i="67" s="1"/>
  <c r="H27" i="67"/>
  <c r="D27" i="67"/>
  <c r="G27" i="67" s="1"/>
  <c r="I27" i="67" s="1"/>
  <c r="H26" i="67"/>
  <c r="D26" i="67"/>
  <c r="G26" i="67" s="1"/>
  <c r="I26" i="67" s="1"/>
  <c r="H25" i="67"/>
  <c r="D25" i="67"/>
  <c r="G25" i="67" s="1"/>
  <c r="I25" i="67" s="1"/>
  <c r="H24" i="67"/>
  <c r="D24" i="67"/>
  <c r="G24" i="67" s="1"/>
  <c r="I24" i="67" s="1"/>
  <c r="H23" i="67"/>
  <c r="D23" i="67"/>
  <c r="G23" i="67" s="1"/>
  <c r="I23" i="67" s="1"/>
  <c r="H22" i="67"/>
  <c r="D22" i="67"/>
  <c r="G22" i="67" s="1"/>
  <c r="I22" i="67" s="1"/>
  <c r="H21" i="67"/>
  <c r="D21" i="67"/>
  <c r="G21" i="67" s="1"/>
  <c r="I21" i="67" s="1"/>
  <c r="H20" i="67"/>
  <c r="D20" i="67"/>
  <c r="G20" i="67" s="1"/>
  <c r="I20" i="67" s="1"/>
  <c r="H19" i="67"/>
  <c r="D19" i="67"/>
  <c r="G19" i="67" s="1"/>
  <c r="I19" i="67" s="1"/>
  <c r="H18" i="67"/>
  <c r="D18" i="67"/>
  <c r="G18" i="67" s="1"/>
  <c r="I18" i="67" s="1"/>
  <c r="H17" i="67"/>
  <c r="D17" i="67"/>
  <c r="G17" i="67" s="1"/>
  <c r="I17" i="67" s="1"/>
  <c r="H16" i="67"/>
  <c r="D16" i="67"/>
  <c r="G16" i="67" s="1"/>
  <c r="I16" i="67" s="1"/>
  <c r="H15" i="67"/>
  <c r="D15" i="67"/>
  <c r="G15" i="67" s="1"/>
  <c r="I15" i="67" s="1"/>
  <c r="H14" i="67"/>
  <c r="D14" i="67"/>
  <c r="G14" i="67" s="1"/>
  <c r="I14" i="67" s="1"/>
  <c r="H13" i="67"/>
  <c r="D13" i="67"/>
  <c r="G13" i="67" s="1"/>
  <c r="I13" i="67" s="1"/>
  <c r="H12" i="67"/>
  <c r="D12" i="67"/>
  <c r="G12" i="67" s="1"/>
  <c r="I12" i="67" s="1"/>
  <c r="H11" i="67"/>
  <c r="D11" i="67"/>
  <c r="G11" i="67" s="1"/>
  <c r="I11" i="67" s="1"/>
  <c r="H10" i="67"/>
  <c r="D10" i="67"/>
  <c r="G10" i="67" s="1"/>
  <c r="I10" i="67" s="1"/>
  <c r="H9" i="67"/>
  <c r="D9" i="67"/>
  <c r="G9" i="67" s="1"/>
  <c r="I9" i="67" s="1"/>
  <c r="H8" i="67"/>
  <c r="D8" i="67"/>
  <c r="G8" i="67" s="1"/>
  <c r="I8" i="67" s="1"/>
  <c r="H7" i="67"/>
  <c r="D7" i="67"/>
  <c r="G7" i="67" s="1"/>
  <c r="I7" i="67" s="1"/>
  <c r="H6" i="67"/>
  <c r="H35" i="67" s="1"/>
  <c r="D6" i="67"/>
  <c r="D35" i="67" s="1"/>
  <c r="G18" i="66"/>
  <c r="I18" i="66"/>
  <c r="I19" i="66"/>
  <c r="I24" i="66"/>
  <c r="H29" i="66"/>
  <c r="G24" i="66"/>
  <c r="D29" i="66"/>
  <c r="G29" i="66" s="1"/>
  <c r="I29" i="66" s="1"/>
  <c r="H19" i="66"/>
  <c r="H20" i="66"/>
  <c r="H21" i="66"/>
  <c r="H22" i="66"/>
  <c r="H23" i="66"/>
  <c r="H24" i="66"/>
  <c r="H25" i="66"/>
  <c r="H26" i="66"/>
  <c r="H27" i="66"/>
  <c r="H28" i="66"/>
  <c r="D19" i="66"/>
  <c r="G19" i="66" s="1"/>
  <c r="D20" i="66"/>
  <c r="G20" i="66" s="1"/>
  <c r="I20" i="66" s="1"/>
  <c r="D21" i="66"/>
  <c r="G21" i="66" s="1"/>
  <c r="I21" i="66" s="1"/>
  <c r="D22" i="66"/>
  <c r="G22" i="66" s="1"/>
  <c r="I22" i="66" s="1"/>
  <c r="D23" i="66"/>
  <c r="G23" i="66" s="1"/>
  <c r="I23" i="66" s="1"/>
  <c r="D24" i="66"/>
  <c r="D25" i="66"/>
  <c r="G25" i="66" s="1"/>
  <c r="I25" i="66" s="1"/>
  <c r="D26" i="66"/>
  <c r="G26" i="66" s="1"/>
  <c r="I26" i="66" s="1"/>
  <c r="D27" i="66"/>
  <c r="G27" i="66" s="1"/>
  <c r="I27" i="66" s="1"/>
  <c r="D28" i="66"/>
  <c r="G28" i="66" s="1"/>
  <c r="I28" i="66" s="1"/>
  <c r="C30" i="66"/>
  <c r="H18" i="66"/>
  <c r="D18" i="66"/>
  <c r="H17" i="66"/>
  <c r="D17" i="66"/>
  <c r="G17" i="66" s="1"/>
  <c r="I17" i="66" s="1"/>
  <c r="H16" i="66"/>
  <c r="D16" i="66"/>
  <c r="G16" i="66" s="1"/>
  <c r="I16" i="66" s="1"/>
  <c r="H15" i="66"/>
  <c r="D15" i="66"/>
  <c r="G15" i="66" s="1"/>
  <c r="I15" i="66" s="1"/>
  <c r="H14" i="66"/>
  <c r="D14" i="66"/>
  <c r="G14" i="66" s="1"/>
  <c r="I14" i="66" s="1"/>
  <c r="H13" i="66"/>
  <c r="D13" i="66"/>
  <c r="G13" i="66" s="1"/>
  <c r="I13" i="66" s="1"/>
  <c r="H12" i="66"/>
  <c r="D12" i="66"/>
  <c r="G12" i="66" s="1"/>
  <c r="I12" i="66" s="1"/>
  <c r="H11" i="66"/>
  <c r="G11" i="66"/>
  <c r="I11" i="66" s="1"/>
  <c r="D11" i="66"/>
  <c r="H10" i="66"/>
  <c r="G10" i="66"/>
  <c r="I10" i="66" s="1"/>
  <c r="D10" i="66"/>
  <c r="H9" i="66"/>
  <c r="D9" i="66"/>
  <c r="G9" i="66" s="1"/>
  <c r="I9" i="66" s="1"/>
  <c r="H8" i="66"/>
  <c r="D8" i="66"/>
  <c r="G8" i="66" s="1"/>
  <c r="I8" i="66" s="1"/>
  <c r="H7" i="66"/>
  <c r="D7" i="66"/>
  <c r="G7" i="66" s="1"/>
  <c r="I7" i="66" s="1"/>
  <c r="H6" i="66"/>
  <c r="D6" i="66"/>
  <c r="C26" i="65"/>
  <c r="I25" i="65"/>
  <c r="I24" i="65"/>
  <c r="H23" i="65"/>
  <c r="D23" i="65"/>
  <c r="G23" i="65" s="1"/>
  <c r="I23" i="65" s="1"/>
  <c r="H22" i="65"/>
  <c r="D22" i="65"/>
  <c r="G22" i="65" s="1"/>
  <c r="I22" i="65" s="1"/>
  <c r="H21" i="65"/>
  <c r="D21" i="65"/>
  <c r="G21" i="65" s="1"/>
  <c r="I21" i="65" s="1"/>
  <c r="H20" i="65"/>
  <c r="D20" i="65"/>
  <c r="G20" i="65" s="1"/>
  <c r="I20" i="65" s="1"/>
  <c r="H19" i="65"/>
  <c r="D19" i="65"/>
  <c r="G19" i="65" s="1"/>
  <c r="I19" i="65" s="1"/>
  <c r="I18" i="65"/>
  <c r="H18" i="65"/>
  <c r="D18" i="65"/>
  <c r="H17" i="65"/>
  <c r="D17" i="65"/>
  <c r="G17" i="65" s="1"/>
  <c r="I17" i="65" s="1"/>
  <c r="H16" i="65"/>
  <c r="D16" i="65"/>
  <c r="G16" i="65" s="1"/>
  <c r="I16" i="65" s="1"/>
  <c r="H15" i="65"/>
  <c r="D15" i="65"/>
  <c r="G15" i="65" s="1"/>
  <c r="I15" i="65" s="1"/>
  <c r="H14" i="65"/>
  <c r="G14" i="65"/>
  <c r="I14" i="65" s="1"/>
  <c r="D14" i="65"/>
  <c r="H13" i="65"/>
  <c r="D13" i="65"/>
  <c r="G13" i="65" s="1"/>
  <c r="I13" i="65" s="1"/>
  <c r="H12" i="65"/>
  <c r="D12" i="65"/>
  <c r="G12" i="65" s="1"/>
  <c r="I12" i="65" s="1"/>
  <c r="H11" i="65"/>
  <c r="D11" i="65"/>
  <c r="G11" i="65" s="1"/>
  <c r="I11" i="65" s="1"/>
  <c r="H10" i="65"/>
  <c r="D10" i="65"/>
  <c r="G10" i="65" s="1"/>
  <c r="I10" i="65" s="1"/>
  <c r="H9" i="65"/>
  <c r="D9" i="65"/>
  <c r="G9" i="65" s="1"/>
  <c r="I9" i="65" s="1"/>
  <c r="H8" i="65"/>
  <c r="D8" i="65"/>
  <c r="G8" i="65" s="1"/>
  <c r="I8" i="65" s="1"/>
  <c r="H7" i="65"/>
  <c r="G7" i="65"/>
  <c r="I7" i="65" s="1"/>
  <c r="D7" i="65"/>
  <c r="H6" i="65"/>
  <c r="D6" i="65"/>
  <c r="C26" i="64"/>
  <c r="I25" i="64"/>
  <c r="I24" i="64"/>
  <c r="H23" i="64"/>
  <c r="D23" i="64"/>
  <c r="G23" i="64" s="1"/>
  <c r="I23" i="64" s="1"/>
  <c r="H22" i="64"/>
  <c r="G22" i="64"/>
  <c r="I22" i="64" s="1"/>
  <c r="D22" i="64"/>
  <c r="H21" i="64"/>
  <c r="D21" i="64"/>
  <c r="G21" i="64" s="1"/>
  <c r="I21" i="64" s="1"/>
  <c r="H20" i="64"/>
  <c r="D20" i="64"/>
  <c r="G20" i="64" s="1"/>
  <c r="I20" i="64" s="1"/>
  <c r="H19" i="64"/>
  <c r="D19" i="64"/>
  <c r="G19" i="64" s="1"/>
  <c r="I19" i="64" s="1"/>
  <c r="I18" i="64"/>
  <c r="H18" i="64"/>
  <c r="D18" i="64"/>
  <c r="H17" i="64"/>
  <c r="G17" i="64"/>
  <c r="I17" i="64" s="1"/>
  <c r="D17" i="64"/>
  <c r="H16" i="64"/>
  <c r="D16" i="64"/>
  <c r="G16" i="64" s="1"/>
  <c r="I16" i="64" s="1"/>
  <c r="H15" i="64"/>
  <c r="D15" i="64"/>
  <c r="G15" i="64" s="1"/>
  <c r="I15" i="64" s="1"/>
  <c r="H14" i="64"/>
  <c r="D14" i="64"/>
  <c r="G14" i="64" s="1"/>
  <c r="I14" i="64" s="1"/>
  <c r="H13" i="64"/>
  <c r="D13" i="64"/>
  <c r="G13" i="64" s="1"/>
  <c r="I13" i="64" s="1"/>
  <c r="H12" i="64"/>
  <c r="D12" i="64"/>
  <c r="G12" i="64" s="1"/>
  <c r="I12" i="64" s="1"/>
  <c r="H11" i="64"/>
  <c r="G11" i="64"/>
  <c r="I11" i="64" s="1"/>
  <c r="D11" i="64"/>
  <c r="H10" i="64"/>
  <c r="D10" i="64"/>
  <c r="G10" i="64" s="1"/>
  <c r="I10" i="64" s="1"/>
  <c r="H9" i="64"/>
  <c r="D9" i="64"/>
  <c r="G9" i="64" s="1"/>
  <c r="I9" i="64" s="1"/>
  <c r="H8" i="64"/>
  <c r="D8" i="64"/>
  <c r="G8" i="64" s="1"/>
  <c r="I8" i="64" s="1"/>
  <c r="H7" i="64"/>
  <c r="D7" i="64"/>
  <c r="G7" i="64" s="1"/>
  <c r="I7" i="64" s="1"/>
  <c r="H6" i="64"/>
  <c r="D6" i="64"/>
  <c r="G6" i="64" s="1"/>
  <c r="C26" i="63"/>
  <c r="I25" i="63"/>
  <c r="I24" i="63"/>
  <c r="H23" i="63"/>
  <c r="D23" i="63"/>
  <c r="G23" i="63" s="1"/>
  <c r="I23" i="63" s="1"/>
  <c r="H22" i="63"/>
  <c r="D22" i="63"/>
  <c r="G22" i="63" s="1"/>
  <c r="I22" i="63" s="1"/>
  <c r="H21" i="63"/>
  <c r="D21" i="63"/>
  <c r="G21" i="63" s="1"/>
  <c r="I21" i="63" s="1"/>
  <c r="H20" i="63"/>
  <c r="D20" i="63"/>
  <c r="G20" i="63" s="1"/>
  <c r="I20" i="63" s="1"/>
  <c r="H19" i="63"/>
  <c r="D19" i="63"/>
  <c r="G19" i="63" s="1"/>
  <c r="I19" i="63" s="1"/>
  <c r="I18" i="63"/>
  <c r="H18" i="63"/>
  <c r="D18" i="63"/>
  <c r="H17" i="63"/>
  <c r="D17" i="63"/>
  <c r="G17" i="63" s="1"/>
  <c r="I17" i="63" s="1"/>
  <c r="H16" i="63"/>
  <c r="D16" i="63"/>
  <c r="G16" i="63" s="1"/>
  <c r="I16" i="63" s="1"/>
  <c r="H15" i="63"/>
  <c r="D15" i="63"/>
  <c r="G15" i="63" s="1"/>
  <c r="I15" i="63" s="1"/>
  <c r="H14" i="63"/>
  <c r="D14" i="63"/>
  <c r="G14" i="63" s="1"/>
  <c r="I14" i="63" s="1"/>
  <c r="H13" i="63"/>
  <c r="D13" i="63"/>
  <c r="G13" i="63" s="1"/>
  <c r="H12" i="63"/>
  <c r="D12" i="63"/>
  <c r="H11" i="63"/>
  <c r="D11" i="63"/>
  <c r="H10" i="63"/>
  <c r="D10" i="63"/>
  <c r="H9" i="63"/>
  <c r="D9" i="63"/>
  <c r="G9" i="63" s="1"/>
  <c r="H8" i="63"/>
  <c r="D8" i="63"/>
  <c r="H7" i="63"/>
  <c r="D7" i="63"/>
  <c r="G7" i="63" s="1"/>
  <c r="H6" i="63"/>
  <c r="D6" i="63"/>
  <c r="G6" i="63" s="1"/>
  <c r="C18" i="62"/>
  <c r="C26" i="62"/>
  <c r="I25" i="62"/>
  <c r="I24" i="62"/>
  <c r="H23" i="62"/>
  <c r="D23" i="62"/>
  <c r="G23" i="62" s="1"/>
  <c r="I23" i="62" s="1"/>
  <c r="H22" i="62"/>
  <c r="D22" i="62"/>
  <c r="G22" i="62" s="1"/>
  <c r="I22" i="62" s="1"/>
  <c r="H21" i="62"/>
  <c r="D21" i="62"/>
  <c r="G21" i="62" s="1"/>
  <c r="I21" i="62" s="1"/>
  <c r="H20" i="62"/>
  <c r="D20" i="62"/>
  <c r="G20" i="62" s="1"/>
  <c r="I20" i="62" s="1"/>
  <c r="H19" i="62"/>
  <c r="D19" i="62"/>
  <c r="G19" i="62" s="1"/>
  <c r="I19" i="62" s="1"/>
  <c r="H18" i="62"/>
  <c r="I18" i="62"/>
  <c r="H17" i="62"/>
  <c r="D17" i="62"/>
  <c r="G17" i="62" s="1"/>
  <c r="I17" i="62" s="1"/>
  <c r="H16" i="62"/>
  <c r="D16" i="62"/>
  <c r="G16" i="62" s="1"/>
  <c r="I16" i="62" s="1"/>
  <c r="H15" i="62"/>
  <c r="D15" i="62"/>
  <c r="G15" i="62" s="1"/>
  <c r="I15" i="62" s="1"/>
  <c r="H14" i="62"/>
  <c r="D14" i="62"/>
  <c r="G14" i="62" s="1"/>
  <c r="I14" i="62" s="1"/>
  <c r="H13" i="62"/>
  <c r="D13" i="62"/>
  <c r="G13" i="62" s="1"/>
  <c r="I13" i="62" s="1"/>
  <c r="H12" i="62"/>
  <c r="D12" i="62"/>
  <c r="G12" i="62" s="1"/>
  <c r="I12" i="62" s="1"/>
  <c r="H11" i="62"/>
  <c r="D11" i="62"/>
  <c r="G11" i="62" s="1"/>
  <c r="I11" i="62" s="1"/>
  <c r="H10" i="62"/>
  <c r="D10" i="62"/>
  <c r="G10" i="62" s="1"/>
  <c r="I10" i="62" s="1"/>
  <c r="H9" i="62"/>
  <c r="D9" i="62"/>
  <c r="G9" i="62" s="1"/>
  <c r="I9" i="62" s="1"/>
  <c r="H8" i="62"/>
  <c r="D8" i="62"/>
  <c r="G8" i="62" s="1"/>
  <c r="I8" i="62" s="1"/>
  <c r="H7" i="62"/>
  <c r="D7" i="62"/>
  <c r="G7" i="62" s="1"/>
  <c r="I7" i="62" s="1"/>
  <c r="H6" i="62"/>
  <c r="D6" i="62"/>
  <c r="G6" i="62" s="1"/>
  <c r="H18" i="61"/>
  <c r="H19" i="61"/>
  <c r="H20" i="61"/>
  <c r="H21" i="61"/>
  <c r="H22" i="61"/>
  <c r="H23" i="61"/>
  <c r="D211" i="69" l="1"/>
  <c r="L208" i="69"/>
  <c r="G208" i="69"/>
  <c r="G211" i="69" s="1"/>
  <c r="A212" i="69"/>
  <c r="C211" i="69"/>
  <c r="H53" i="68"/>
  <c r="D26" i="65"/>
  <c r="D137" i="69"/>
  <c r="G8" i="69"/>
  <c r="I8" i="69" s="1"/>
  <c r="I137" i="69" s="1"/>
  <c r="C206" i="69"/>
  <c r="C212" i="69" s="1"/>
  <c r="C225" i="69" s="1"/>
  <c r="A224" i="69"/>
  <c r="D201" i="69"/>
  <c r="A206" i="69"/>
  <c r="D223" i="69"/>
  <c r="G217" i="69"/>
  <c r="G224" i="69" s="1"/>
  <c r="D224" i="69"/>
  <c r="I217" i="69"/>
  <c r="I224" i="69" s="1"/>
  <c r="G139" i="69"/>
  <c r="I208" i="69"/>
  <c r="I211" i="69" s="1"/>
  <c r="D53" i="68"/>
  <c r="G6" i="68"/>
  <c r="G53" i="68" s="1"/>
  <c r="G6" i="67"/>
  <c r="G35" i="67" s="1"/>
  <c r="D30" i="66"/>
  <c r="G6" i="66"/>
  <c r="G30" i="66" s="1"/>
  <c r="G6" i="65"/>
  <c r="G26" i="65" s="1"/>
  <c r="D26" i="64"/>
  <c r="G26" i="64"/>
  <c r="I6" i="64"/>
  <c r="I26" i="64" s="1"/>
  <c r="I9" i="63"/>
  <c r="G12" i="63"/>
  <c r="I12" i="63" s="1"/>
  <c r="G8" i="63"/>
  <c r="I8" i="63" s="1"/>
  <c r="I7" i="63"/>
  <c r="I13" i="63"/>
  <c r="G11" i="63"/>
  <c r="I11" i="63" s="1"/>
  <c r="G10" i="63"/>
  <c r="D26" i="63"/>
  <c r="I6" i="63"/>
  <c r="G26" i="62"/>
  <c r="I6" i="62"/>
  <c r="I26" i="62" s="1"/>
  <c r="D26" i="62"/>
  <c r="D206" i="69" l="1"/>
  <c r="D212" i="69" s="1"/>
  <c r="D225" i="69" s="1"/>
  <c r="G137" i="69"/>
  <c r="G26" i="63"/>
  <c r="I6" i="65"/>
  <c r="I26" i="65" s="1"/>
  <c r="I139" i="69"/>
  <c r="I201" i="69" s="1"/>
  <c r="I206" i="69" s="1"/>
  <c r="I212" i="69" s="1"/>
  <c r="I225" i="69" s="1"/>
  <c r="G201" i="69"/>
  <c r="I6" i="68"/>
  <c r="I53" i="68" s="1"/>
  <c r="I6" i="67"/>
  <c r="I35" i="67" s="1"/>
  <c r="I6" i="66"/>
  <c r="I30" i="66" s="1"/>
  <c r="I10" i="63"/>
  <c r="I26" i="63" s="1"/>
  <c r="G206" i="69" l="1"/>
  <c r="G212" i="69" l="1"/>
  <c r="G225" i="69" s="1"/>
  <c r="C24" i="61"/>
  <c r="D23" i="61"/>
  <c r="G23" i="61" s="1"/>
  <c r="I23" i="61" s="1"/>
  <c r="D22" i="61"/>
  <c r="G22" i="61" s="1"/>
  <c r="I22" i="61" s="1"/>
  <c r="D21" i="61"/>
  <c r="G21" i="61" s="1"/>
  <c r="I21" i="61" s="1"/>
  <c r="D20" i="61"/>
  <c r="G20" i="61" s="1"/>
  <c r="I20" i="61" s="1"/>
  <c r="D19" i="61"/>
  <c r="G19" i="61" s="1"/>
  <c r="I19" i="61" s="1"/>
  <c r="D18" i="61"/>
  <c r="G18" i="61" s="1"/>
  <c r="I18" i="61" s="1"/>
  <c r="H17" i="61"/>
  <c r="D17" i="61"/>
  <c r="G17" i="61" s="1"/>
  <c r="I17" i="61" s="1"/>
  <c r="H16" i="61"/>
  <c r="D16" i="61"/>
  <c r="G16" i="61" s="1"/>
  <c r="I16" i="61" s="1"/>
  <c r="H15" i="61"/>
  <c r="D15" i="61"/>
  <c r="G15" i="61" s="1"/>
  <c r="I15" i="61" s="1"/>
  <c r="H14" i="61"/>
  <c r="D14" i="61"/>
  <c r="G14" i="61" s="1"/>
  <c r="I14" i="61" s="1"/>
  <c r="H13" i="61"/>
  <c r="D13" i="61"/>
  <c r="G13" i="61" s="1"/>
  <c r="I13" i="61" s="1"/>
  <c r="H12" i="61"/>
  <c r="D12" i="61"/>
  <c r="G12" i="61" s="1"/>
  <c r="I12" i="61" s="1"/>
  <c r="H11" i="61"/>
  <c r="D11" i="61"/>
  <c r="G11" i="61" s="1"/>
  <c r="I11" i="61" s="1"/>
  <c r="H10" i="61"/>
  <c r="D10" i="61"/>
  <c r="G10" i="61" s="1"/>
  <c r="I10" i="61" s="1"/>
  <c r="H9" i="61"/>
  <c r="D9" i="61"/>
  <c r="G9" i="61" s="1"/>
  <c r="I9" i="61" s="1"/>
  <c r="H8" i="61"/>
  <c r="D8" i="61"/>
  <c r="G8" i="61" s="1"/>
  <c r="I8" i="61" s="1"/>
  <c r="H7" i="61"/>
  <c r="D7" i="61"/>
  <c r="G7" i="61" s="1"/>
  <c r="I7" i="61" s="1"/>
  <c r="H6" i="61"/>
  <c r="D6" i="61"/>
  <c r="D24" i="60"/>
  <c r="G24" i="60" s="1"/>
  <c r="I24" i="60" s="1"/>
  <c r="D23" i="60"/>
  <c r="G23" i="60" s="1"/>
  <c r="I23" i="60" s="1"/>
  <c r="D22" i="60"/>
  <c r="G22" i="60" s="1"/>
  <c r="I22" i="60" s="1"/>
  <c r="D21" i="60"/>
  <c r="G21" i="60" s="1"/>
  <c r="I21" i="60" s="1"/>
  <c r="D20" i="60"/>
  <c r="G20" i="60" s="1"/>
  <c r="I20" i="60" s="1"/>
  <c r="D19" i="60"/>
  <c r="G19" i="60" s="1"/>
  <c r="I19" i="60" s="1"/>
  <c r="D18" i="60"/>
  <c r="G18" i="60" s="1"/>
  <c r="I18" i="60" s="1"/>
  <c r="D17" i="60"/>
  <c r="G17" i="60" s="1"/>
  <c r="I17" i="60" s="1"/>
  <c r="D16" i="60"/>
  <c r="G16" i="60" s="1"/>
  <c r="I16" i="60" s="1"/>
  <c r="D15" i="60"/>
  <c r="G15" i="60" s="1"/>
  <c r="I15" i="60" s="1"/>
  <c r="D14" i="60"/>
  <c r="G14" i="60" s="1"/>
  <c r="I14" i="60" s="1"/>
  <c r="D13" i="60"/>
  <c r="G13" i="60" s="1"/>
  <c r="I13" i="60" s="1"/>
  <c r="D12" i="60"/>
  <c r="G12" i="60" s="1"/>
  <c r="I12" i="60" s="1"/>
  <c r="D11" i="60"/>
  <c r="G11" i="60" s="1"/>
  <c r="I11" i="60" s="1"/>
  <c r="D10" i="60"/>
  <c r="G10" i="60" s="1"/>
  <c r="I10" i="60" s="1"/>
  <c r="D9" i="60"/>
  <c r="G9" i="60" s="1"/>
  <c r="I9" i="60" s="1"/>
  <c r="D7" i="60"/>
  <c r="G7" i="60" s="1"/>
  <c r="I7" i="60" s="1"/>
  <c r="D6" i="60"/>
  <c r="G6" i="60" s="1"/>
  <c r="C25" i="60"/>
  <c r="H18" i="60"/>
  <c r="H17" i="60"/>
  <c r="H16" i="60"/>
  <c r="H15" i="60"/>
  <c r="H14" i="60"/>
  <c r="H13" i="60"/>
  <c r="H12" i="60"/>
  <c r="H11" i="60"/>
  <c r="H10" i="60"/>
  <c r="H9" i="60"/>
  <c r="H7" i="60"/>
  <c r="H6" i="60"/>
  <c r="H14" i="59"/>
  <c r="H15" i="59"/>
  <c r="H16" i="59"/>
  <c r="H17" i="59"/>
  <c r="D14" i="59"/>
  <c r="G14" i="59" s="1"/>
  <c r="I14" i="59" s="1"/>
  <c r="D15" i="59"/>
  <c r="G15" i="59" s="1"/>
  <c r="I15" i="59" s="1"/>
  <c r="D16" i="59"/>
  <c r="G16" i="59" s="1"/>
  <c r="I16" i="59" s="1"/>
  <c r="D17" i="59"/>
  <c r="G17" i="59" s="1"/>
  <c r="I17" i="59" s="1"/>
  <c r="C18" i="59"/>
  <c r="H13" i="59"/>
  <c r="D13" i="59"/>
  <c r="G13" i="59" s="1"/>
  <c r="I13" i="59" s="1"/>
  <c r="H12" i="59"/>
  <c r="D12" i="59"/>
  <c r="G12" i="59" s="1"/>
  <c r="I12" i="59" s="1"/>
  <c r="H11" i="59"/>
  <c r="I11" i="59"/>
  <c r="D11" i="59"/>
  <c r="H10" i="59"/>
  <c r="D10" i="59"/>
  <c r="G10" i="59" s="1"/>
  <c r="I10" i="59" s="1"/>
  <c r="H9" i="59"/>
  <c r="D9" i="59"/>
  <c r="G9" i="59" s="1"/>
  <c r="I9" i="59" s="1"/>
  <c r="H8" i="59"/>
  <c r="D8" i="59"/>
  <c r="G8" i="59" s="1"/>
  <c r="I8" i="59" s="1"/>
  <c r="H7" i="59"/>
  <c r="D7" i="59"/>
  <c r="G7" i="59" s="1"/>
  <c r="I7" i="59" s="1"/>
  <c r="H6" i="59"/>
  <c r="D6" i="59"/>
  <c r="G6" i="59" s="1"/>
  <c r="I6" i="59" s="1"/>
  <c r="C25" i="58"/>
  <c r="I24" i="58"/>
  <c r="I23" i="58"/>
  <c r="H13" i="58"/>
  <c r="D13" i="58"/>
  <c r="G13" i="58" s="1"/>
  <c r="I13" i="58" s="1"/>
  <c r="H12" i="58"/>
  <c r="D12" i="58"/>
  <c r="G12" i="58" s="1"/>
  <c r="I12" i="58" s="1"/>
  <c r="H11" i="58"/>
  <c r="G11" i="58"/>
  <c r="I11" i="58" s="1"/>
  <c r="D11" i="58"/>
  <c r="H10" i="58"/>
  <c r="D10" i="58"/>
  <c r="G10" i="58" s="1"/>
  <c r="I10" i="58" s="1"/>
  <c r="H9" i="58"/>
  <c r="D9" i="58"/>
  <c r="G9" i="58" s="1"/>
  <c r="I9" i="58" s="1"/>
  <c r="H8" i="58"/>
  <c r="D8" i="58"/>
  <c r="G8" i="58" s="1"/>
  <c r="I8" i="58" s="1"/>
  <c r="H7" i="58"/>
  <c r="D7" i="58"/>
  <c r="G7" i="58" s="1"/>
  <c r="I7" i="58" s="1"/>
  <c r="H6" i="58"/>
  <c r="D6" i="58"/>
  <c r="G6" i="58" s="1"/>
  <c r="I6" i="58" s="1"/>
  <c r="I21" i="37"/>
  <c r="I22" i="37"/>
  <c r="I23" i="37"/>
  <c r="I24" i="37"/>
  <c r="G25" i="58" l="1"/>
  <c r="I25" i="58"/>
  <c r="D25" i="58"/>
  <c r="D24" i="61"/>
  <c r="G6" i="61"/>
  <c r="G25" i="60"/>
  <c r="D25" i="60"/>
  <c r="I18" i="59"/>
  <c r="D18" i="59"/>
  <c r="G18" i="59"/>
  <c r="I6" i="60"/>
  <c r="I25" i="60" s="1"/>
  <c r="I6" i="61" l="1"/>
  <c r="I24" i="61" s="1"/>
  <c r="G24" i="61"/>
  <c r="I23" i="50" l="1"/>
  <c r="J23" i="50" s="1"/>
  <c r="K23" i="50" s="1"/>
  <c r="N22" i="50"/>
  <c r="I22" i="50"/>
  <c r="J22" i="50" s="1"/>
  <c r="K22" i="50" s="1"/>
  <c r="I21" i="50"/>
  <c r="J21" i="50" s="1"/>
  <c r="K21" i="50" s="1"/>
  <c r="N20" i="50"/>
  <c r="I20" i="50"/>
  <c r="K20" i="50" s="1"/>
  <c r="I19" i="50"/>
  <c r="J19" i="50" s="1"/>
  <c r="K19" i="50" s="1"/>
  <c r="N18" i="50"/>
  <c r="I18" i="50"/>
  <c r="J18" i="50" s="1"/>
  <c r="K18" i="50" s="1"/>
  <c r="I17" i="50"/>
  <c r="J17" i="50" s="1"/>
  <c r="K17" i="50" s="1"/>
  <c r="N16" i="50"/>
  <c r="I16" i="50"/>
  <c r="K16" i="50" s="1"/>
  <c r="N15" i="50"/>
  <c r="I15" i="50"/>
  <c r="J15" i="50" s="1"/>
  <c r="K15" i="50" s="1"/>
  <c r="N14" i="50"/>
  <c r="I14" i="50"/>
  <c r="J14" i="50" s="1"/>
  <c r="K14" i="50" s="1"/>
  <c r="N13" i="50"/>
  <c r="I13" i="50"/>
  <c r="J13" i="50" s="1"/>
  <c r="K13" i="50" s="1"/>
  <c r="N12" i="50"/>
  <c r="I12" i="50"/>
  <c r="K12" i="50" s="1"/>
  <c r="N11" i="50"/>
  <c r="I11" i="50"/>
  <c r="J11" i="50" s="1"/>
  <c r="K11" i="50" s="1"/>
  <c r="N10" i="50"/>
  <c r="I10" i="50"/>
  <c r="J10" i="50" s="1"/>
  <c r="K10" i="50" s="1"/>
  <c r="N9" i="50"/>
  <c r="I9" i="50"/>
  <c r="J9" i="50" s="1"/>
  <c r="K9" i="50" s="1"/>
  <c r="N8" i="50"/>
  <c r="I8" i="50"/>
  <c r="J8" i="50" s="1"/>
  <c r="K8" i="50" s="1"/>
  <c r="N7" i="50"/>
  <c r="I7" i="50"/>
  <c r="J7" i="50" s="1"/>
  <c r="K7" i="50" s="1"/>
  <c r="N6" i="50"/>
  <c r="I6" i="50"/>
  <c r="K6" i="50" s="1"/>
  <c r="J20" i="50" l="1"/>
  <c r="J16" i="50"/>
  <c r="J12" i="50"/>
  <c r="J6" i="50"/>
  <c r="C25" i="37" l="1"/>
  <c r="H20" i="37"/>
  <c r="D20" i="37"/>
  <c r="G20" i="37" s="1"/>
  <c r="I20" i="37" s="1"/>
  <c r="H17" i="37"/>
  <c r="D17" i="37"/>
  <c r="G17" i="37" s="1"/>
  <c r="I17" i="37" s="1"/>
  <c r="H16" i="37"/>
  <c r="D16" i="37"/>
  <c r="G16" i="37" s="1"/>
  <c r="I16" i="37" s="1"/>
  <c r="H15" i="37"/>
  <c r="D15" i="37"/>
  <c r="G15" i="37" s="1"/>
  <c r="I15" i="37" s="1"/>
  <c r="H14" i="37"/>
  <c r="D14" i="37"/>
  <c r="G14" i="37" s="1"/>
  <c r="I14" i="37" s="1"/>
  <c r="I25" i="37" l="1"/>
  <c r="H9" i="37"/>
  <c r="H10" i="37"/>
  <c r="H11" i="37"/>
  <c r="H8" i="37"/>
  <c r="H13" i="37" l="1"/>
  <c r="D13" i="37"/>
  <c r="G13" i="37" s="1"/>
  <c r="I13" i="37" s="1"/>
  <c r="H12" i="37"/>
  <c r="D12" i="37"/>
  <c r="G12" i="37" s="1"/>
  <c r="I12" i="37" s="1"/>
  <c r="G11" i="37"/>
  <c r="I11" i="37" s="1"/>
  <c r="D11" i="37"/>
  <c r="D10" i="37"/>
  <c r="G10" i="37" s="1"/>
  <c r="I10" i="37" s="1"/>
  <c r="D9" i="37"/>
  <c r="G9" i="37" s="1"/>
  <c r="I9" i="37" s="1"/>
  <c r="D8" i="37"/>
  <c r="G8" i="37" s="1"/>
  <c r="I8" i="37" s="1"/>
  <c r="H7" i="37"/>
  <c r="D7" i="37"/>
  <c r="H6" i="37"/>
  <c r="D6" i="37"/>
  <c r="G6" i="37" l="1"/>
  <c r="I6" i="37" s="1"/>
  <c r="D25" i="37"/>
  <c r="G7" i="37"/>
  <c r="I7" i="37" s="1"/>
  <c r="G25" i="37" l="1"/>
</calcChain>
</file>

<file path=xl/sharedStrings.xml><?xml version="1.0" encoding="utf-8"?>
<sst xmlns="http://schemas.openxmlformats.org/spreadsheetml/2006/main" count="2607" uniqueCount="602">
  <si>
    <t xml:space="preserve">ชื่อกรม/ชื่อหน่วยงาน สำนักงานเขตพื้นที่การศึกษาประถมศึกษาปทุมธานี เขต 2 </t>
  </si>
  <si>
    <t> กระทรวงศึกษาธิการ</t>
  </si>
  <si>
    <t>ลำดับที่</t>
  </si>
  <si>
    <t>งานที่จัดซื้อหรือจัดจ้าง</t>
  </si>
  <si>
    <t>วันที่
ประกาศ
เชิญชวน</t>
  </si>
  <si>
    <t>เลขที่โครงการ</t>
  </si>
  <si>
    <t>สถานะโครงการ</t>
  </si>
  <si>
    <t>แหล่งที่มาของงบประมาณ</t>
  </si>
  <si>
    <t>วิธีการจัดหา</t>
  </si>
  <si>
    <t>วงเงินที่จะซื้อหรือจ้าง(บาท)</t>
  </si>
  <si>
    <t>ราคากลาง</t>
  </si>
  <si>
    <t>ราคาที่ตกลงซื้อหรือจ้าง (บาท)</t>
  </si>
  <si>
    <t>ผลต่าง</t>
  </si>
  <si>
    <t>% ประหยัด</t>
  </si>
  <si>
    <t>รายชื่อผู้เสนอราคา</t>
  </si>
  <si>
    <t>ผู้ได้รับการคัดเลือก</t>
  </si>
  <si>
    <t>เลขประจำตัวผู้เสียภาษี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</si>
  <si>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</si>
  <si>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</si>
  <si>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วันที่สิ้นสุดสัญญา</t>
  </si>
  <si>
    <t>สิ้นสุดสัญญา</t>
  </si>
  <si>
    <t>พ.ร.บ. งบประมาณรายจ่าย</t>
  </si>
  <si>
    <t>เฉพาะเจาะจง</t>
  </si>
  <si>
    <t>สถานีบริการน้ำมันเชื้อเพลิงเพื่อสวัสดิการกองทัพอากาศ 
(ถนนลำลูกกา)</t>
  </si>
  <si>
    <t>ราคาท้องตลาด</t>
  </si>
  <si>
    <t>บริษัท อุดมภัณฑ์ 
เปเปอร์ จำกัด</t>
  </si>
  <si>
    <t>0135535001332</t>
  </si>
  <si>
    <t>ราคาต่ำสุด</t>
  </si>
  <si>
    <t xml:space="preserve"> จี แอนด์ จี 
ดริ้งกิ้ง  วอเตอร์</t>
  </si>
  <si>
    <t>ตรวจแล้วถูกต้อง</t>
  </si>
  <si>
    <t>ลงชื่อ</t>
  </si>
  <si>
    <t>ผู้จัดทำ</t>
  </si>
  <si>
    <t>รองผู้อำนวยการสำนักงานเขตพื้นที่การศึกษา รักษาราชการแทน</t>
  </si>
  <si>
    <t>จ้างซ่อมรถยนต์สำนักงาน กฉ-3258 ปทุมธานี</t>
  </si>
  <si>
    <t>วัสดุสำนักงาน จำนวน 5 รายการ</t>
  </si>
  <si>
    <t>บริษัท ศุภนิษ 2011 จำกัด</t>
  </si>
  <si>
    <t>ค่าจ้างเหมาลูกจ้าง สพป.ปท.2</t>
  </si>
  <si>
    <t>นางสาวพีรดา  วรดลย์</t>
  </si>
  <si>
    <t>นายสุเมธ อินสุวรรณ</t>
  </si>
  <si>
    <t>บริษัท ไฮปริ้น จำกัด</t>
  </si>
  <si>
    <t>บริษัท กิตติเจริญภัณฑ์ จำกัด</t>
  </si>
  <si>
    <t>ร้านอุดมภัณฑ์ พานิช</t>
  </si>
  <si>
    <t>3160190034835</t>
  </si>
  <si>
    <t>3101400024459</t>
  </si>
  <si>
    <t>บริษัท เอส ซี แอร์ คอนดิชันนิ่ง จำกัด</t>
  </si>
  <si>
    <t>บริษัท วี อาร์ เอ็ม อลูมิเนียม จำกัด</t>
  </si>
  <si>
    <t>ร้านสมบูรณ์ เครื่องเขียน</t>
  </si>
  <si>
    <t>วัสดุสำนักงาน จำนวน 12 รายการ</t>
  </si>
  <si>
    <t>ร้านกิตติเจริญภัณฑ์</t>
  </si>
  <si>
    <t>วัสดุสำนักงาน จำนวน 3 รายการ</t>
  </si>
  <si>
    <t>นางสาวศศิกานต์  
พวงทอง</t>
  </si>
  <si>
    <t>บริษัท ริโก้ (ประเทศไทย) จำกัด</t>
  </si>
  <si>
    <t>ร้านด๊อกเตอร์คาร์</t>
  </si>
  <si>
    <t>บริษัท เอส.ซี.แอร์ คอนดิชั่นนิ่ง จำกัด</t>
  </si>
  <si>
    <t>บริษัท เอส ซี แอร์ คอนดิชั่นนิ่ง จำกัด</t>
  </si>
  <si>
    <t>บริษัทอุดมภัณฑ์เปเปอร์ จำกัด</t>
  </si>
  <si>
    <t>วัสดุสำนักงาน จำนวน 16 รายการ</t>
  </si>
  <si>
    <t>บริษัท เค.จี.จี.ไอที จำกัด</t>
  </si>
  <si>
    <t>จ้างซ่อมรถยนต์สำนักงาน นค-5246 ปทุมธานี</t>
  </si>
  <si>
    <t>วัสดุสำนักงาน จำนวน 1 รายการ</t>
  </si>
  <si>
    <t>วัสดุสำนักงาน จำนวน 19 รายการ</t>
  </si>
  <si>
    <t>จ้างซ่อมรถยนต์สำนักงาน นค-5222 ปทุมธานี</t>
  </si>
  <si>
    <t>1103701009179</t>
  </si>
  <si>
    <t>นายเสมอ อุดม</t>
  </si>
  <si>
    <t>บริษัท ซีอาร์ซี ไทวัสดุ จำกัด</t>
  </si>
  <si>
    <t>ร้าน ปิ่นทิกะ ฟลาวเวอร์ ตลาดไท</t>
  </si>
  <si>
    <t>น้ำมันเชื้อเพลิง เดือนตุลาคม 2567</t>
  </si>
  <si>
    <t xml:space="preserve"> น.1/68/ 1 ต.ค. 67</t>
  </si>
  <si>
    <t>นางสาวเปมิกา ดวงสว่าง</t>
  </si>
  <si>
    <t>นายจีรวัฒน์ บุญมี</t>
  </si>
  <si>
    <t>นางสวาท ขวัญสมฤทธิ์</t>
  </si>
  <si>
    <t>ส.1/68/ 1 ต.ค. 67</t>
  </si>
  <si>
    <t>ส.2/68/ 1 ต.ค. 67</t>
  </si>
  <si>
    <t>ส.3/68/ 1 ต.ค. 67</t>
  </si>
  <si>
    <t>ส.4/68/ 1 ต.ค. 67</t>
  </si>
  <si>
    <t>ส.5/68/ 1 ต.ค. 67</t>
  </si>
  <si>
    <t>ส.6/68/ 1 ต.ค. 67</t>
  </si>
  <si>
    <t>ส.7/68/ 1 ต.ค. 67</t>
  </si>
  <si>
    <t>ส.8/68/ 1 ต.ค. 67</t>
  </si>
  <si>
    <t>น้ำดื่มบรรจุถัง เดือน ตุลาคม 2567</t>
  </si>
  <si>
    <t>รซ.1/68  31 ต.ค. 67</t>
  </si>
  <si>
    <t xml:space="preserve">พีแอนด์พี (P&amp;P) </t>
  </si>
  <si>
    <t>รจ.1/68/ 13 ต.ค. 67</t>
  </si>
  <si>
    <t>รจ.2/68  23 ต.ค. 67</t>
  </si>
  <si>
    <t>บจ.1/68  29 ต.ค. 67</t>
  </si>
  <si>
    <t xml:space="preserve">จ้างซ่อมรถยนต์สำนักงาน  
นค-6473 ปทุมธานี </t>
  </si>
  <si>
    <t>จ้างทำพวงมาลาดอกไม้สด 
วันนวมินทรมหาราช</t>
  </si>
  <si>
    <t>บริษัท เอบีที 
อินดัสเทียลเซอร์วิส จำกัด</t>
  </si>
  <si>
    <t>จ้างทำพวงมาลาดอกไม้สด  
วันปิยหาราช</t>
  </si>
  <si>
    <t>นายพงษ์สวัสดิ์ 
พรมนันท์</t>
  </si>
  <si>
    <t>นางสาวเพชรปัญญา 
ศรีรัศมี</t>
  </si>
  <si>
    <t>น้ำมันเชื้อเพลิง เดือนพฤศจิกายน 2567</t>
  </si>
  <si>
    <t xml:space="preserve"> น.2/68/ 1 พ.ย. 67</t>
  </si>
  <si>
    <t>รซ.2/68/ 11 พ.ย. 67</t>
  </si>
  <si>
    <t>บส.1/68/ 13 พ.ย. 67</t>
  </si>
  <si>
    <t>จ้างทำบัตรข้าราชการบำนาญ จำนวน 1,000 ใบ</t>
  </si>
  <si>
    <t>บจ.2/68/ 13 พ.ย. 67</t>
  </si>
  <si>
    <t>จ้างเปลี่ยนล้อประตูบานเลื่อนรางแขวน</t>
  </si>
  <si>
    <t>รจ.3/68/ 14 พ.ย. 67</t>
  </si>
  <si>
    <t>ของที่ระลึกโครงการพัฒนาศักยภาพบุคลากรในสังกัด สพป.ปทุมธานี เขต 2</t>
  </si>
  <si>
    <t>รซ.3/68/ 19 พ.ย. 67</t>
  </si>
  <si>
    <t>จ้างทำตรายาง จำนวน 8 รายการ</t>
  </si>
  <si>
    <t>บจ.3/68/ 21 พ.ย. 67</t>
  </si>
  <si>
    <t>น้ำดื่มบรรจุถัง เดือน พฤศจิกายน 2567</t>
  </si>
  <si>
    <t>รซ.4/68  22 พ.ย. 67</t>
  </si>
  <si>
    <t>รจ.4/68/ 25 พ.ย. 67</t>
  </si>
  <si>
    <t>จ้างซ่อมครุภัณฑ์คอมพิวเตอร์ จำนวน 5 เครื่อง</t>
  </si>
  <si>
    <t>บจ.4/68/ 26 พ.ย. 67</t>
  </si>
  <si>
    <t>ร้านอาภรณ์</t>
  </si>
  <si>
    <t>0992001483319</t>
  </si>
  <si>
    <t>น้ำมันเชื้อเพลิง เดือนธันวาคม  2567</t>
  </si>
  <si>
    <t xml:space="preserve"> น.3/68/ 1 ธ.ค. 67</t>
  </si>
  <si>
    <t>จ้างทำพระบรมฉายาลักษณ์รัชกาลที่ 10 และป้ายชื่อผู้อำนวยการ สพป.ปทุมธานี เขต 2</t>
  </si>
  <si>
    <t>รจ.6/68/ 2 ธ.ค. 67</t>
  </si>
  <si>
    <t>รจ.7/68/ 5 ธ.ค. 67</t>
  </si>
  <si>
    <t>เครื่องถ่ายเอกสารระบบดิจิทัล (ขาว-ดำ) ความเร็ว 50 แผ่นต่อนาที จำนวน 1 เครื่อง ประจำปีงบประมาณ พ.ศ. 2568</t>
  </si>
  <si>
    <t>ส.1/68/ 11 ธ.ค. 67</t>
  </si>
  <si>
    <t>ส.2/68/ 11 ธ.ค. 67</t>
  </si>
  <si>
    <t>ร้าน Copy service center</t>
  </si>
  <si>
    <t>รจ.8/68/ 16 ธ.ค. 67</t>
  </si>
  <si>
    <t>จ้างซ่อมเครื่องปรับอากาศสำนักงาน จำนวน 4 เครื่อง</t>
  </si>
  <si>
    <t>บจ.5/68  16 ธ.ค. 67</t>
  </si>
  <si>
    <t>บส.2/68  20  ธ.ค. 67</t>
  </si>
  <si>
    <t>บส.3/68  20  ธ.ค. 67</t>
  </si>
  <si>
    <t>รซ.5/68  20 ธ.ค. 67</t>
  </si>
  <si>
    <t>รวมเดือนธันวาคม 2567</t>
  </si>
  <si>
    <t>จ้างทำพวงมาลาดอกไม้สด 
(วันพ่อแห่งชาติ)</t>
  </si>
  <si>
    <t>เครื่องตัดหญ้า แบบข้ออ่อน จำนวน 1 เครื่อง ประจำปีงบประมาณ 
พ.ศ. 2568</t>
  </si>
  <si>
    <t>ร้านนวศิริ กรอบรูป</t>
  </si>
  <si>
    <t>ร้าน ฟลุ๊คก๊อปปี้ โดยนางสุนันทา สร้อยคำหลา</t>
  </si>
  <si>
    <t>รจ.9/68/ 26 ธ.ค. 67</t>
  </si>
  <si>
    <t>วัสดุงานอาคารสถานที่ จำนวน 8 รายการ</t>
  </si>
  <si>
    <t>จ้างถ่ายเอกสารพร้อมเข้าเล่ม ข้อตกลงพัฒนางาน (PA) ผอ.สพป.ปท.2 จำนวน 3 เล่ม</t>
  </si>
  <si>
    <t>จ้างถ่ายเอกสารงานวิจัยส่งเสริมการอ่าน จำนวน 5 เล่ม</t>
  </si>
  <si>
    <t>นักวิชาการเงินและบัญชีชำนาญการพิเศษ</t>
  </si>
  <si>
    <t>รายละเอียดแนบท้ยประกาศผลผู้ชนะการจัดซื้อจัดจ้างหรือผู้ที่ได้รับการคัดเลือกและสาระสำคัญของสัญญาหรือข้อตกลงเป็นหนังสือ</t>
  </si>
  <si>
    <t>น้ำมันเชื้อเพลิง เดือนมกราคม 2568</t>
  </si>
  <si>
    <t xml:space="preserve"> น.4/68/ 3 ม.ค. 68</t>
  </si>
  <si>
    <t>ซื้อน้ำดื่มรับรองผู้มาติดต่อราชการผู้อำนวยการสำนักงานเขตพื้นที่</t>
  </si>
  <si>
    <t>บริษัท ฟิลเตอร์มาร์ค จำกัด</t>
  </si>
  <si>
    <t>ซื้อน้ำดื่มรับรองผู้มาติดต่อราชการ ประจำเดือนมกราคม 2568</t>
  </si>
  <si>
    <t>ซื้อวัสดุคอมพิวเตอร์ จำนวน 4 รายการ</t>
  </si>
  <si>
    <t>บริษัท คอมเซเว่น จำกัด (มหาชน)</t>
  </si>
  <si>
    <t>ซื้อวัสดุคอมพิวเตอร์ จำนวน 2 รายการ</t>
  </si>
  <si>
    <t>หจก.ประดิษฐ์ศิลป์ดี</t>
  </si>
  <si>
    <t>รจ.10/68/ 9 ม.ค. 68</t>
  </si>
  <si>
    <t>รซ.10/68/ 28 ม.ค. 68</t>
  </si>
  <si>
    <t>รซ.9/68/ 28 ม.ค. 68</t>
  </si>
  <si>
    <t>รซ.8/68/ 22 ม.ค. 68</t>
  </si>
  <si>
    <t>จ้างทำป้ายชื่อผอ.สพป.ปทุมธานี เขต 2 ภาษาไทยและภาษาอังกฤษ จำนวน 1 ป้าย</t>
  </si>
  <si>
    <t>บริษัท ซายน์ โซลูชั่น จำกัด</t>
  </si>
  <si>
    <t>รจ.11/68/ 15 ม.ค. 68</t>
  </si>
  <si>
    <t>รจ.12/68  20 ม.ค.68</t>
  </si>
  <si>
    <t>จ้างทำป้ายห้องประชุม 2 ป้าย</t>
  </si>
  <si>
    <t>รจ.13/68  31  ม.ค. 68</t>
  </si>
  <si>
    <t>นางจิตชญา จันทันการ</t>
  </si>
  <si>
    <t>รจ.14/68  31  ม.ค. 68</t>
  </si>
  <si>
    <t>จ้างถ่ายเอกสารพร้อมเข้าเล่มแบบเสนอขอรับการประเมิน (PA/บก./คำขอ)</t>
  </si>
  <si>
    <t>วัสดุในการดำเนินการประเมินความสามารถด้านการอ่าน (RT) จำนวน 2 รายการ</t>
  </si>
  <si>
    <t xml:space="preserve">บส.5/68/21 ม.ค.68  </t>
  </si>
  <si>
    <t>ร้านรังสิตดีไซน์</t>
  </si>
  <si>
    <t>บจ.6/68/ 14 ม.ค. 68</t>
  </si>
  <si>
    <t>จ้างย้ายเครื่องปรับอากาศห้องผอ.สพป.ปทุมธานี เขต 2 จำนวน 1 เครื่อง</t>
  </si>
  <si>
    <t>บจ.7/68/ 14 ม.ค. 68</t>
  </si>
  <si>
    <t>จ้างถ่ายเอกสารพร้อมาเข้าเล่ม รายงานผลการปฏิบัติงาน ผอ.สพป.ปทุมธานี เขต 2</t>
  </si>
  <si>
    <t>ร้านก๊อปปี้ วัน โดย นายพนม จุลประสิทธิวร</t>
  </si>
  <si>
    <t>จ้างซ่อมรถยนต์ กฉ 3258 ปทุมธานี</t>
  </si>
  <si>
    <t>บจ.10/68/30 ม.ค. 68</t>
  </si>
  <si>
    <t>จ้างซ่อมรถยนต์ นค5246 ปทุมธานี</t>
  </si>
  <si>
    <t>บจ.9/68/29 ม.ค. 68</t>
  </si>
  <si>
    <t>นายพงษ์เอก สิงห์น้อย</t>
  </si>
  <si>
    <t>ส.8.1/68/ 14 ม.ค.68</t>
  </si>
  <si>
    <t>จ้างพนักงานขับรถยนต์</t>
  </si>
  <si>
    <t>จ้างซ่อมแซมอาคารสำนักงาน</t>
  </si>
  <si>
    <t>ส.9/68/29 ม.ค.68</t>
  </si>
  <si>
    <t xml:space="preserve">ร้านฟลุ๊คก๊อปปี้ </t>
  </si>
  <si>
    <t>จ้างติดตั้งแผงกันห้องประชุม</t>
  </si>
  <si>
    <t>น้ำมันเชื้อเพลิง เดือนกุมภาพันธ์ 2568</t>
  </si>
  <si>
    <t xml:space="preserve"> น.5/68/ 3 ก.พ. 68</t>
  </si>
  <si>
    <t>รจ.15/68/ 4 มี.ค. 68</t>
  </si>
  <si>
    <t>วัสดุโครงการเสริมสร้างสมรรถนะครูผู้ช่วยสู่การเป็นมืออาชีพ จำนวน 13 รายการ</t>
  </si>
  <si>
    <t>บส.6/68/ 3 ก.พ.68</t>
  </si>
  <si>
    <t>บส.7/68/ 18 ก.พ.68</t>
  </si>
  <si>
    <t>วัสดุโครงการประเมินคุณภาพผู้เรียน (NT) จำนวน 13 รายการ</t>
  </si>
  <si>
    <t>วัสดุในการดำเนินการประเมินพัฒนาการนักเรียนที่จบหลักสูตรปฐมวัย พุทธศักราชการ 2560 จำนวน 3 รายการ</t>
  </si>
  <si>
    <t>บส.8/68/ 27 ก.พ.68</t>
  </si>
  <si>
    <t>วัสดุโครงการส่งเสริมประชาธิปไตยในโรงเรียน จำนวน 2 รายการ</t>
  </si>
  <si>
    <t>บส.9/68/ 27 ก.พ.68</t>
  </si>
  <si>
    <t>จ้างติดตั้งวอลเปเปอร์ผนังห้องอ.สพป.ปทุมธานี เขต 2 ที่ชำรุด</t>
  </si>
  <si>
    <t>ร้านรังสิตดีไซน์โดยนายบุญลือ อนทร์จนทร์</t>
  </si>
  <si>
    <t>บจ.11/68/ 3 ก.พ. 68</t>
  </si>
  <si>
    <t>จ้างซ่อมกล้องงวงจรปิด จำนวน 2 เครื่อง</t>
  </si>
  <si>
    <t>บริษัท เจเอส.บี 199 เซอร์วิส จำกัด</t>
  </si>
  <si>
    <t>บจ.14/68/ 6 ก.พ. 68</t>
  </si>
  <si>
    <t>จ้างซ่อมเครื่องปรับอากาศ ห้องส่งเสริมการจัดการศึกษา</t>
  </si>
  <si>
    <t>ค่าเช่าweb hosting และ Domain name (www.ptt2.go.th)</t>
  </si>
  <si>
    <t>ค่าซ่อมแซมรถยนต์ กฉ-6778</t>
  </si>
  <si>
    <t>ร้านก๊อปปี้วัน โดยนายพนม ลุประสิทธิการ</t>
  </si>
  <si>
    <t>บจ.19/68  25 ก.พ. 68</t>
  </si>
  <si>
    <t>บจ.12/68/  6 ก.พ. 68</t>
  </si>
  <si>
    <t>ค่าซ่อมแซมรถยนต์ นค-5246</t>
  </si>
  <si>
    <t>ห้างหุ้นส่วนจำกัดเอ็น แอนด์ ดี ออโต้แอร์</t>
  </si>
  <si>
    <t>บจ.16/68  17 ก.พ. 68</t>
  </si>
  <si>
    <t>บจ.17/68  17 ก.พ. 68</t>
  </si>
  <si>
    <t>บริษัทเน็ตเวิร์คเทคนิค ซิสเต็ม จำกัด</t>
  </si>
  <si>
    <t xml:space="preserve">บจ.18/68/ 25 ก.พ.68  </t>
  </si>
  <si>
    <t>บจ.20/68 28 ก.พ. 68</t>
  </si>
  <si>
    <t>น้ำมันเชื้อเพลิง เดือนมีนาคม 2568</t>
  </si>
  <si>
    <t>สถานีบริการน้ำมันเชื้อเพลิงเพื่อสวัสดิการกองทัพอากาศ (1)
(ถนนลำลูกกา)</t>
  </si>
  <si>
    <t xml:space="preserve"> น.6/68/ 3 มีค. 68</t>
  </si>
  <si>
    <t>บริษัทซีพีแอ๊กซ์ตร้า จำกัด</t>
  </si>
  <si>
    <t>บจ.15/68  13 ก.พ. 68</t>
  </si>
  <si>
    <t>รซ.13/68  13 ก.พ. 68</t>
  </si>
  <si>
    <t>ซื้อน้ำดื่มรับรองผู้มาติดต่อราชการ ประจำเดือนกุมภาพันธ์ 2568</t>
  </si>
  <si>
    <t>วัสดุสำหรับปรับปรุงซ่อมแซม จำนวน 5 รายการ</t>
  </si>
  <si>
    <t>รซ.11/68 7  ก.พ. 68</t>
  </si>
  <si>
    <t>รซ.12/68 7  ก.พ. 68</t>
  </si>
  <si>
    <t>ซื้อโคมไฟเพดาน</t>
  </si>
  <si>
    <t>รซ.14/68 28 ก.พ. 68</t>
  </si>
  <si>
    <t>ซื้อน้ำดื่มรับรองผู้มาติดต่อราชการ ประจำเดือนมีนาคม 2568</t>
  </si>
  <si>
    <t>รซ.15/68  25 มี.ค. 68</t>
  </si>
  <si>
    <t>รซ.16/68/ 31 มี.ค.68</t>
  </si>
  <si>
    <t>ชุดตักบาตรข้าวสารอาหารแห้ง วันครบรอบกระทรวงศึกษา</t>
  </si>
  <si>
    <t>จ้างทำพานดอกไม้สดวันมาตรฐานฝีมือแรงงาน</t>
  </si>
  <si>
    <t>ร้านพีแอนด์พี โดยนายกรกฎ ทองนิ่ม</t>
  </si>
  <si>
    <t>วัสดุโครงการศิลปหัตถกรรมนักเรียน จำนวน 1 รายการ</t>
  </si>
  <si>
    <t>บส.10/68/ 3 มี.ค. 68</t>
  </si>
  <si>
    <t>วัสดุงานอาคารสถานที่ จำนวน 24 รายการ</t>
  </si>
  <si>
    <t>บส.11/68/  3 มี.ค. 68</t>
  </si>
  <si>
    <t>วัสดุสำนักงาน จำนวน 15 รายการ</t>
  </si>
  <si>
    <t>บส.12/68/ 4 มี.ค. 68</t>
  </si>
  <si>
    <t>จ้างถ่ายเอกสารสำนวน กลุ่มกฎหมายและคดี</t>
  </si>
  <si>
    <t>จ้างซ่อมเครื่องปรับอากาศ ห้องประชุม ห้องเซริฟ์เวอร์ และห้องนิเทศการศึกษา จำนวน 3 เครื่อง</t>
  </si>
  <si>
    <t>จ้างซ่อมโปรเจคเตอร์ห้องประชุม จำนวน 2 เครื่อง</t>
  </si>
  <si>
    <t>บริษัทกรุงเทพธุรกิจภัณฑ์ ออโต้เมชั่น จำกัด</t>
  </si>
  <si>
    <t>บจ.21/68 17 มี.ค. 68</t>
  </si>
  <si>
    <t>จ้างทำตรายาง จำนวน 5 ราการ</t>
  </si>
  <si>
    <t>ร้านสมบูรณ์เครื่องเขียน โดยนางเรียบ ยอดนิล</t>
  </si>
  <si>
    <t>บจ.22/68 17 มี.ค. 68</t>
  </si>
  <si>
    <t>จ้างทำใบสั่งน้ำมัน จำนวน 50 เล่ม</t>
  </si>
  <si>
    <t>บจ.23/68/  26 มี.ค. 68</t>
  </si>
  <si>
    <t>จ้างซ่อมครุภัณฑ์คอมพิวเตอร์ จำนวน 3 เครื่อง</t>
  </si>
  <si>
    <t>นายมานิตย์  วัฒนพานิช</t>
  </si>
  <si>
    <t>บจ.24/68  26 มี.ค. 68</t>
  </si>
  <si>
    <t>จ้างซ่อมรถยนต์ นค-6473 ปทุมธานี</t>
  </si>
  <si>
    <t>บริษัท เอ บี ที อินดัสเทียล เซอร์วิส จำกัด</t>
  </si>
  <si>
    <t>บริษัท เอ บี ที อินดัสเทียลเซอร์วิส จำกัด</t>
  </si>
  <si>
    <t>บจ.25/68/26 มี.ค. 68</t>
  </si>
  <si>
    <t>ส.3/68/28 มี.ค. 68</t>
  </si>
  <si>
    <t>บริษัท 3 พี คอมพิวเทค จำกัด</t>
  </si>
  <si>
    <t>ส.10/68/ 31 มี.ค. 68</t>
  </si>
  <si>
    <t>ส.11/68/ 31 มี.ค. 68</t>
  </si>
  <si>
    <t>ส.12/68/ 31 มี.ค. 68</t>
  </si>
  <si>
    <t>ส.13/68/ 31 มี.ค.68</t>
  </si>
  <si>
    <t>รซ.7/68  21 ม.ค. 68</t>
  </si>
  <si>
    <t>จ้างทำป้ายชื่อพร้อมตำแหน่งรองผอ.สพป.ปทุมธานี เขต 2 จำนวน 3 ป้าย</t>
  </si>
  <si>
    <t>วัสดุสำหรับปรับปรุงซ่อมแซม จำนวน  4 รายการ</t>
  </si>
  <si>
    <t>ซื้อครุภัณฑ์ทดแทนโรงเรียนที่ใช้จัดการศึกษาทางไกลผ่านดาวเทียม New DLTV จำนวน 3 ชุด</t>
  </si>
  <si>
    <t xml:space="preserve">จ้างถ่ายเอกสารพร้อมเข้าเล่มรายงานผลงบประมาณ ประจำปีงบประมาณ พ.ศ. 2567 และแผนปฎิบัติการ ประจำปีงบประมาณ พ.ศ. 2568 </t>
  </si>
  <si>
    <t>น้ำมันเชื้อเพลิง เดือนเมษายน 2568</t>
  </si>
  <si>
    <t xml:space="preserve"> น.7/68/ 1 เม.ย. 68</t>
  </si>
  <si>
    <t>ซื้อวัสดุคอมพิวเตอร์ จำนวน 1 รายการ</t>
  </si>
  <si>
    <t>0107565000620</t>
  </si>
  <si>
    <t>รซ.17/68/ 4 เม.ย.68</t>
  </si>
  <si>
    <t>บริษัทแอดไวซ์ ไอที อินฟินิท จำกัด (มหาชน)</t>
  </si>
  <si>
    <t>จ้างทำป้ายประชาสัมพันธ์นโยบาย สพฐ.และสพป.ปทุมธานี เขต 2 จำนวน 1 ป้าย</t>
  </si>
  <si>
    <t>นางวิลัยวรรณ จุ้ยยพันธ์ดี</t>
  </si>
  <si>
    <t>รจ.16/68/ 10 เม.ย. 68</t>
  </si>
  <si>
    <t>วัสดุโครงการพัฒนาส่งเสริมการดำเนินการรับนักเรียน จำนวน 3 รายการ</t>
  </si>
  <si>
    <t>บส.14/68/ 3 เม.ย.. 68</t>
  </si>
  <si>
    <t>บส.15/68/ 10 เม.ย. 68</t>
  </si>
  <si>
    <t>จ้างซ่อมครุภัณฑ์คอมพิวเตอร์ จำนวน 2 เครื่อง</t>
  </si>
  <si>
    <t>บส.26/68/ 21 เม.ย. 68</t>
  </si>
  <si>
    <t>ซื้อน้ำดื่มรับรองผู้มาติดต่อราชการ ประจำเดือนเมษายน 2568</t>
  </si>
  <si>
    <t>บส.13/68/ 2 เม.ย.. 68</t>
  </si>
  <si>
    <t>รซ.18/68  25 เม.ย. 68</t>
  </si>
  <si>
    <t>น้ำมันเชื้อเพลิง เดือนพฤษภาคม 2568</t>
  </si>
  <si>
    <t xml:space="preserve"> น.8/68/ 1 พ.ค. 68</t>
  </si>
  <si>
    <t>บจ.27/68/ 6 พ.ค. 68</t>
  </si>
  <si>
    <t>ซื้อน้ำดื่มรับรองผู้มาติดต่อราชการ ประจำเดือนพฤษภาคม 2568</t>
  </si>
  <si>
    <t>รซ.19/68  23 พ.ค. 68</t>
  </si>
  <si>
    <t>ซื้อชุดตักบาตรข้าวสารอาหารแห้ง จำนวน 15 ชุด</t>
  </si>
  <si>
    <t>บริษัทมหาชน จำกัด ซีพีแอ็กซ์ตร้า</t>
  </si>
  <si>
    <t>0107567000414</t>
  </si>
  <si>
    <t>รซ. 20/68  30 พ.ค. 68</t>
  </si>
  <si>
    <t>น้ำมันเชื้อเพลิง เดือนมิถุนายน 2568</t>
  </si>
  <si>
    <t>ซื้อน้ำดื่มรับรองผู้มาติดต่อราชการ ประจำเดือนมิถุนายน 2568</t>
  </si>
  <si>
    <t>รซ.21/68  27 มิ.ย. 68</t>
  </si>
  <si>
    <t>น.ส.เมทิกา วัฒนาดิษกุล</t>
  </si>
  <si>
    <t>น.9/68/ 1 มิ.ย. 68</t>
  </si>
  <si>
    <t>รจ.17/68  9 มิ.ย. 68</t>
  </si>
  <si>
    <t xml:space="preserve">จ้างเปลี่ยนกระจกกรอบภาพพระบรมฉายาลักษณ์ รัชการที่ 5 </t>
  </si>
  <si>
    <t>วัสดุโครงการเสริมสร้างคุณธรรม จริยธรรม และธรรมาภิบาลในสถานศึกษาและสำนักงานเขตพื้นที่การศึกษา จำนวน 13 รายการ</t>
  </si>
  <si>
    <t>บส.16/68/ 6 มิ.ย.68</t>
  </si>
  <si>
    <t>วัสดุสำนักงาน จำนวน 13 รายการ</t>
  </si>
  <si>
    <t>บส.17/68/ 16 มิ.ย.68</t>
  </si>
  <si>
    <t>บส.18/68/ 25 มิ.ย.68</t>
  </si>
  <si>
    <t>จ้างเจ้าหน้าที่กลุ่มบริหารงานบุคคล (กลุ่มกฏหมายและคดี)</t>
  </si>
  <si>
    <t>น.ส.รัฐญาพร  เปรียบสม</t>
  </si>
  <si>
    <t>1103703304658</t>
  </si>
  <si>
    <t>ส.14/68 30 มิ.ย.68</t>
  </si>
  <si>
    <t>ประจำไตรมาสที่ 3 (เดือนเมษายน พ.ศ. 2568 ถึงเดือนมิถุนายน 2568)</t>
  </si>
  <si>
    <t>น้ำมันเชื้อเพลิง เดือนกรกฎาคม 2568</t>
  </si>
  <si>
    <t>ซื้อน้ำดื่มรับรองผู้มาติดต่อราชการ ประจำเดือนกรกฎาคม 2568</t>
  </si>
  <si>
    <t>รซ.22/68  21 ก.ค. 68</t>
  </si>
  <si>
    <t>ชุดตักบาตรข้าวสารอาหารแห้ง จำนวน 16 ชุด</t>
  </si>
  <si>
    <t>บริษัท ซีพี แอ็กตร้า จำกัด (มหาชน)</t>
  </si>
  <si>
    <t>รซ.23/68  21 ก.ค.68</t>
  </si>
  <si>
    <t>จ้างทำป้ายไวนิลโครงการแข่งขันทักษะวิชาการนักเรียนและคัดเลือกผลงานแนวปฏิบัติรายด้านของครู จำนวน 1 รายการ</t>
  </si>
  <si>
    <t>นายปิยเดช จุ้ยพันธ์ดี</t>
  </si>
  <si>
    <t>รจ.18/68 9 ก.ค.68</t>
  </si>
  <si>
    <t>บส.19/68 9 ก.ค.68</t>
  </si>
  <si>
    <t>บส.20/68 9 ก.ค.68</t>
  </si>
  <si>
    <t>วัสดุโครงการประเมินคุณภาพผู้เรียน (National test : NT) จำนวน 5 รายการ</t>
  </si>
  <si>
    <t>วัสดุโครงการส่งเสริมเพื่อยกระดับคุณภาพการศึกษาตามแนวทางการประเมินระดับนานาชาติ PISA</t>
  </si>
  <si>
    <t>บส.21/68 9 ก.ค.68</t>
  </si>
  <si>
    <t>บส.22/68 9 ก.ค.68</t>
  </si>
  <si>
    <t>วัสดุโครงการบ้านนักวิทยาศาสตร์น้อย ประเทศไทย ระดับปฐมวัย จำนวน 4 รายการ</t>
  </si>
  <si>
    <t>วัสดุโครงการแข่งขันทักษะวิชาการนักเรียนและการคัดเลือกผลงานแนวปฏิบัติที่ดีรายด้านของครู จำนวน 2 รายการ</t>
  </si>
  <si>
    <t>บส.23/68 14 ก.ค.68</t>
  </si>
  <si>
    <t>วัสดุการประชุมเชิงปฏิบัติการทักษะการใช้ Ai ในการเรียนรู้คณิตศาสตร์ จำนวน 4 รายการ</t>
  </si>
  <si>
    <t>วัสดุโครงการบริหารจัดการและสนับสนุนส่งเสริมการใช้งานคลังความรู้เทคโนโลยีดิจิทัลเพื่อการเรียนรู้ จำนวน 2 รายการ</t>
  </si>
  <si>
    <t>วัสดุโครงการด้านความปลอดภัยทางถนน ระดับจังหวัด ประจำปีงบประมาณ พ.ศ.2568 จำนวน 2 รายการ</t>
  </si>
  <si>
    <t>วัสดุโครงการประเมินคุณธรรมและความโปร่งใสในการดำเนินงานของสถานศึกษาออนไลน์ (ITA Online) จำนวน  9 รายการ</t>
  </si>
  <si>
    <t>บส.24/68 14 ก.ค.68</t>
  </si>
  <si>
    <t>บส.25/68 14 ก.ค.68</t>
  </si>
  <si>
    <t>บส.26/68 14 ก.ค.68</t>
  </si>
  <si>
    <t>บส.27/68 14 ก.ค.68</t>
  </si>
  <si>
    <t>บส.28/68 22 ก.ค.68</t>
  </si>
  <si>
    <t>บส.29/68 23 ก.ค.68</t>
  </si>
  <si>
    <t>จ้างทำตรายาง จำนวน 3 รายการ</t>
  </si>
  <si>
    <t>บจ.28/68 9 ก.ค.68</t>
  </si>
  <si>
    <t>จ้างทำป้ายไวนิลโครงการด้านความปลอดภัยทางถนน ระดับจังหวัด จำนวน 21 รายการ</t>
  </si>
  <si>
    <t>บจ.29/68 14 ก.ค.68</t>
  </si>
  <si>
    <t>จ้างซ่อมบำรุงเครื่องปรับอากาศสำนักงาน จำนวน 7 เครื่อง</t>
  </si>
  <si>
    <t>บจ.30/68 14 ก.ค.68</t>
  </si>
  <si>
    <t>จ้างทำเอกสารคู่มือส่งเสริมการเรียนรู้ปลอดภัยทางถนน</t>
  </si>
  <si>
    <t>บจ.31/68 31 ก.ค.68</t>
  </si>
  <si>
    <t>บจ.32/68 31 ก.ค.68</t>
  </si>
  <si>
    <t>บริษัท อัญชิสา ก่อสร้าง จำกัด</t>
  </si>
  <si>
    <t>จ้างซ่อมแซมอาคารสถานที่ จำนวน 3 รายการ</t>
  </si>
  <si>
    <t>น.10/68/ 1 ก.ค. 68</t>
  </si>
  <si>
    <t>วัสดุงานอาคารสถานที่ จำนวน 13 รายการ</t>
  </si>
  <si>
    <t>จ้างพนักงานรักษาความปลอดภัย</t>
  </si>
  <si>
    <t>จ้างพนักงานทำความสะอาด</t>
  </si>
  <si>
    <t>จ้างพนักงานขับรถ</t>
  </si>
  <si>
    <t>ส.15/68 31 ก.ค.68</t>
  </si>
  <si>
    <t>ส.16/68 31 ก.ค.68</t>
  </si>
  <si>
    <t>ส.17/68 31 ก.ค.68</t>
  </si>
  <si>
    <t>น้ำมันเชื้อเพลิง เดือนสิงหาคม 2568</t>
  </si>
  <si>
    <t>น.11/68/ 1 ส.ค. 68</t>
  </si>
  <si>
    <t>ชุดตักบาตรข้าวสารอาหารแห้ง จำนวน 18 ชุด</t>
  </si>
  <si>
    <t>รซ.24/68 7 ส.ค. 68</t>
  </si>
  <si>
    <t>วัสดุติดตั้งทีวีแบบแขวนผนังสำหรับห้องรองผู้อำนวยการ จำนวน 1 รายการ</t>
  </si>
  <si>
    <t>ธานินทร์ (สำนักงานใหญ่)</t>
  </si>
  <si>
    <t>รซ.25/68 20 ส.ค. 68</t>
  </si>
  <si>
    <t>ซื้อน้ำดื่มรับรองผู้มาติดต่อราชการ ประจำเดือนสิงหาคม 2568</t>
  </si>
  <si>
    <t>รซ.26/68  22 ส.ค. 68</t>
  </si>
  <si>
    <t>จ้างทำพระบรมสาทิสลักษณ์รัชกาลที่ 8 พร้อมกรอบ จำนวน 1 รายการ</t>
  </si>
  <si>
    <t>รจ.19/68 5 ส.ค.68</t>
  </si>
  <si>
    <t>นายธนพล อุดมยิ่งเจริญ</t>
  </si>
  <si>
    <t>วัสดุโครงการยกย่องเชิดชูเกียรติข้าราชการครูและบุคลากรทางการศึกษา จำนวน 11 รายการ</t>
  </si>
  <si>
    <t>บส.31/68 4 ส.ค.68</t>
  </si>
  <si>
    <t>บส.32/68 4 ส.ค.68</t>
  </si>
  <si>
    <t>วัสดุโครงการการพัฒนาศักยภาพการจัดการศึกษาแบบมีส่วนร่วมของคณะกรรมการติดตาม ตรวจสอบประเมินผลและนิเทศการศึกษาของเขตพื้นที่การศึกษา (ก.ต.ป.น.) จำนวน 6 รายการ</t>
  </si>
  <si>
    <t>วัสดุโครงการยกระดับระบบการเรียนรู้ตาม แนวคิดการเรียนรู้เชิงรุก (Active Learning) ที่เสริมสร้างสมรรถนะ จำนวน 4 รายการ</t>
  </si>
  <si>
    <t>บส.33/68 4 ส.ค.68</t>
  </si>
  <si>
    <t>วัสดุโครงการเสริมสร้างคุณธรรม จริยธรรมและธรรมาภิบาลในสถานศึกษาและสำนักงานเขตพื้นที่การศึกษา จำนวน  4 รายการ</t>
  </si>
  <si>
    <t>บส.34/68 4 ส.ค.68</t>
  </si>
  <si>
    <t>วัสดุในการดำเนินงาน การประชุมการประชาสัมพันธ์ การกำกับติดตามและบริหารจัดการอื่นๆ จำนวน 1 รายการ</t>
  </si>
  <si>
    <t>บส.35/68 4 ส.ค.68</t>
  </si>
  <si>
    <t>บส.36/68 4 ส.ค.68</t>
  </si>
  <si>
    <t>วัสดุโครงการพัฒนาหลักสูตรสถานศึกษาสู่ฐานสมรรถนะ จำนวน 6 รายการ</t>
  </si>
  <si>
    <t>บส.37/68 4 ส.ค.68</t>
  </si>
  <si>
    <t>วัสดุโครงการพัฒนาคุณภาพผู้เรียนสู่ศตวรรษที่ 21 จำนวน  2 รายการ</t>
  </si>
  <si>
    <t>บส.38/68 5 ส.ค.68</t>
  </si>
  <si>
    <t>บส.39/68 5 ส.ค.68</t>
  </si>
  <si>
    <t xml:space="preserve">วัสดุโครงการยกย่องเชิดชูเกียรติข้าราชการครูและบุคลากรทางการศึกษา จำนวน 5 รายการ </t>
  </si>
  <si>
    <t>บส.41/68 8 ส.ค.68</t>
  </si>
  <si>
    <t>วัสดุโครงการยกย่องเชิดชูเกียรติข้าราชการครูและบุคลากรทางการศึกษา คัดเลือกครูดีในดวงใจ จำนวน 4 รายการ</t>
  </si>
  <si>
    <t>บส.42/68 8 ส.ค.68</t>
  </si>
  <si>
    <t>วัสดุเพื่อใช้ในการอบรม เชิงปฏิบัติการเสริมสร้าง ศักยภาพครูปฐมวัย เพื่อการพัฒนาทักษะทางสมอง  (Executive Function : EF)  จำนวน 4 รายการ</t>
  </si>
  <si>
    <t>บส.43/68 8 ส.ค.68</t>
  </si>
  <si>
    <t>วัสดุโครงการการจัดสอบทางการศึกษาขั้นพื้นฐาน (O-NET) ปีการศึกษา 2567 จำนวน 3 รายการ</t>
  </si>
  <si>
    <t>บส.44/68 20 ส.ค.68</t>
  </si>
  <si>
    <t>วัสดุโครงการเพิ่มประสิทธิภาพการจัดการเรียนรู้ ประวัติศาสตร์ หน้าที่พลเมือง ศีลธรรมน้อมนำพระบรมราโชบายสู่การปฏิบัติ จำนวน  5 รายการ</t>
  </si>
  <si>
    <t>บส.45/68 20 ส.ค.68</t>
  </si>
  <si>
    <t>บส.46/68 20 ส.ค.68</t>
  </si>
  <si>
    <t>วัสดุงานอาคารสถานที่ จำนวน 9 รายการ</t>
  </si>
  <si>
    <t>บส.47/68 29 ส.ค.68</t>
  </si>
  <si>
    <t>บส.48/68 29 ส.ค.68</t>
  </si>
  <si>
    <t>วัสดุในการประชุมเชิงปฏิบัติการเสริมสร้างศักยภาพผู้อำนวยการกลุ่มส่งเสริมการจัดการศึกษาหรือผู้ปฏิบัติหน้าที่แทนผู้อำนวยการ  จำนวน 3 รายการ</t>
  </si>
  <si>
    <t>บส.49/68 29 ส.ค.68</t>
  </si>
  <si>
    <t>จ้างซ่อมครุภัณฑ์คอมพิวเตอร์สำนักงานจำนวน 1 เครื่อง</t>
  </si>
  <si>
    <t>บจ.33/68 1 ส.ค.68</t>
  </si>
  <si>
    <t>บจ.34/68 7 ส.ค.68</t>
  </si>
  <si>
    <t xml:space="preserve">จ้างทำปกเกียรติบัตร ขนาด A4 กระดาษอาร์ตมัน 230 แกรม ปกสีน้ำเงิน พิมพ์ตราสัญลักษณ์ สพป.ปท.2	</t>
  </si>
  <si>
    <t>บจ.36/68 20 ส.ค.68</t>
  </si>
  <si>
    <t>บจ.37/68 20 ส.ค.68</t>
  </si>
  <si>
    <t xml:space="preserve">จ้างทำปกเกียรติบัตร ขนาด A4 กระดาษอาร์ตมัน 230 แกรม ปกสีน้ำเงิน พิมพ์ตราสัญลักษณ์ สพป.ปท.2 (O-NET)	</t>
  </si>
  <si>
    <t>จ้างซ่อมเครื่องปรับอากาศสำนักงาน จำนวน 6 เครื่อง</t>
  </si>
  <si>
    <t>จ้างหาจุดรั่วพร้อมซ่อมท่อแตกน้ำประปาใต้อาคารสำนักงาน จำนวน 1 รายการ</t>
  </si>
  <si>
    <t>บจ.39/68 28 ส.ค.68</t>
  </si>
  <si>
    <t>ส.18/68 31 ก.ค.68</t>
  </si>
  <si>
    <t>วัสดุโครงการประเมินคุณธรรมและความโปร่งใสในการดำเนินงานของสถานศึกษาออนไลน์ (ITA Online) จำนวน 2 รายการ</t>
  </si>
  <si>
    <t>วัสดุโครงการขับเคลื่อนนโยบายการแก้ปัญหาเด็กนอกระบบการศึกษา จำนวน 4 รายการ</t>
  </si>
  <si>
    <t>บจ.38/68 21 ส.ค.68</t>
  </si>
  <si>
    <t>น้ำมันเชื้อเพลิง เดือนกันยายน 2568</t>
  </si>
  <si>
    <t>น.12/68/ 1 ก.ย. 68</t>
  </si>
  <si>
    <t>ร้านบ้านโฟม</t>
  </si>
  <si>
    <t>รซ.27/68 2 ก.ย.68</t>
  </si>
  <si>
    <t>ซื้อพานพุ่มดอกไม้สีแดง จำนวน 1 รายการ (1 พาน)</t>
  </si>
  <si>
    <t>ซื้อพานพุ่มดอกไม้สีแดง จำนวน 1 รายการ (2 พาน)</t>
  </si>
  <si>
    <t>ร้านทองอุไร (ตลาดไท)</t>
  </si>
  <si>
    <t>รซ.28/68 2 ก.ย.68</t>
  </si>
  <si>
    <t>รซ.29/68 5 ก.ย.68</t>
  </si>
  <si>
    <t>รจ.30/68 6 ก.ย.68</t>
  </si>
  <si>
    <t>รจ.31/68 17 ก.ย.68</t>
  </si>
  <si>
    <t>รจ.32/68 22 ก.ย.68</t>
  </si>
  <si>
    <t xml:space="preserve"> บริษัท อึ้งประภากร เทรดดิ้ง จำกัด</t>
  </si>
  <si>
    <t>รจ.33/68 29 ก.ย.68</t>
  </si>
  <si>
    <t>รจ.34/68 29 ก.ย.68</t>
  </si>
  <si>
    <t>ซื้อของที่ระลึกในการศึกษาดูงาน</t>
  </si>
  <si>
    <t>ซื้อวัสดุสาย HDMI , แป้นพิมพ์ และเม้าส์แบบไร้สายในห้องทำงานรองผู้อำนวยการ สพป.ปทุมธานี เขต 2</t>
  </si>
  <si>
    <t>ซื้อน้ำดื่ม เดือนกันยายน</t>
  </si>
  <si>
    <t>ซื้อน้ำดื่มสำหรับรับรองผู้มาติดต่อราชการ ใน สพป.ปทุมธานี เขต 2</t>
  </si>
  <si>
    <t>ซื้อแบตเตอรี่รถยนต์สำนักงาน นค 5246 ปทุมธานี</t>
  </si>
  <si>
    <t>ซื้อเคส ipad รุ่น ipad (9th Generation) จำนวน 2 ชิ้น</t>
  </si>
  <si>
    <t>ซื้อดอกไม้ประดับเวที ณ ห้องประชุมจำรูญ จำนวน 1 รายการ</t>
  </si>
  <si>
    <t>รจ.35/68 29 ก.ย.68</t>
  </si>
  <si>
    <t>ซื้อวัสดุโครงการป้องกัน
และแก้ไขปัญหา
ยาเสพติดในสถานศึกษา
จำนวน 5 รายการ</t>
  </si>
  <si>
    <t>บส.50/68 1 ก.ย.68</t>
  </si>
  <si>
    <t>ซื้อวัสดุโครงการส่งเสริม
พัฒนาระบบการดูแล
ช่วยเหลือและคุ้มครอง
นักเรียน จำนวน 6 รายการ</t>
  </si>
  <si>
    <t>บส.51/68 1 ก.ย.68</t>
  </si>
  <si>
    <t>บส.52/68 1 ก.ย.68</t>
  </si>
  <si>
    <t>ซื้อวัสดุโครงการยกระดับ
คุณภาพสถานศึกษา
ตามแนวทางการขับเคลื่อน
การใช้แบบสะท้อน
คุณภาพโครงการ 1 อำเภอ 
1 โรงเรียนคุณภาพ จำนวน 6 รายการ</t>
  </si>
  <si>
    <t>บส.53/68 1 ก.ย.68</t>
  </si>
  <si>
    <t>บส.54/68 1 ก.ย.68</t>
  </si>
  <si>
    <t>ซื้อวัสดุโครงการพัฒนา
คุณภาพที่สะท้อน
คุณภาพของสถานศึกษา
ในโครงการ 1 อำเภอ 
1 โรงเรียนคุณภาพ 
จำนวน 7 รายการ</t>
  </si>
  <si>
    <t>ซื้อวัสดุเพื่อจัดทำรายงาน
การจัดทำแผนบริหาร
จัดการโรงเรียนขนาดเล็ก
จำนวน  5  รายการ</t>
  </si>
  <si>
    <t>บส.55/68 9 ก.ย.68</t>
  </si>
  <si>
    <t>บส.56/68 12 ก.ย.68</t>
  </si>
  <si>
    <t>บส.57/68 15 ก.ย.68</t>
  </si>
  <si>
    <t>ซื้อวัสดุ สำนักงาน จำนวน 6 รายการ</t>
  </si>
  <si>
    <t>ซื้อวัสดุสำหรับปรับปรุงซ่อมแซมของงานอาคารและสถานที่ใน สนง.ฯ จำนวน 23 รายการ</t>
  </si>
  <si>
    <t>ซื้อวัสดุ สำนักงาน จำนวน 4 รายการ</t>
  </si>
  <si>
    <t>บส.58/68 16 ก.ย.68</t>
  </si>
  <si>
    <t>ซื้อยางรถยนต์สำนักงาน จำนวน 2 รายการ</t>
  </si>
  <si>
    <t>บส.59/68 16 ก.ย.68</t>
  </si>
  <si>
    <t>บส.61/68 23 ก.ย.68</t>
  </si>
  <si>
    <t>ซื้อวัสดุโครงการเสริมสร้างคุณธรรม จริยธรรม และธรรมาภิบาลในสำนักงานเขต (เขตสุจริต) จำนวน 7 รายการ</t>
  </si>
  <si>
    <t>บส.62/68 24 ก.ย.68</t>
  </si>
  <si>
    <t>ซื้อวัสดุจัดทำรายงานโครงการเสริมสร้างคุณธรรม จริยธรรม และธรรมาภิบาลในสำนักงานเขต (เขตสุจริต) จำนวน 3 รายการ</t>
  </si>
  <si>
    <t>บส.63/68 25 ก.ย.68</t>
  </si>
  <si>
    <t>ซื้อวัสดุ สำนักงาน จำนวน 45 รายการ</t>
  </si>
  <si>
    <t>บส.64/68 26 ก.ย.68</t>
  </si>
  <si>
    <t>ซื้อวัสดุ สำนักงาน จำนวน 1 รายการ</t>
  </si>
  <si>
    <t>บส.65/68 26 ก.ย.68</t>
  </si>
  <si>
    <t>บริษัท เอบีที อินดัสเทียล เซอร์วิส</t>
  </si>
  <si>
    <t>บจ.40/68 1 ก.ย.68</t>
  </si>
  <si>
    <t>จ้างซ่อมเครื่องปรับอากาศสำนักงาน จำนวน 2 เครื่อง</t>
  </si>
  <si>
    <t>บจ.41/68 2 ก.ย.68</t>
  </si>
  <si>
    <t>จ้างทำโล่รางวัลอะคริลิคสีใส ขนาด 8 นิ้ว แบบ PA-030 ตัวอักษีสีทอง จำนวน 2 รายการ</t>
  </si>
  <si>
    <t>บริษัท อะเบาท์ โทรฟี่ จำกัด</t>
  </si>
  <si>
    <t>บจ.42/68 9 ก.ย.68</t>
  </si>
  <si>
    <t>จ้างซ่อมครุภัณฑ์คอมพิวเตอร์</t>
  </si>
  <si>
    <t>นายมานิตย์ วัฒนพาณิชย์</t>
  </si>
  <si>
    <t>จ้างถ่ายเอกสาร A4 ขาวดำ ขนาด 70 แกรม จำนวน 141 หน้า และพิมพ์ปกสีกระดาษอาร์ต 230 แกรม เคลือบเงา พร้อมเข้าเล่มสันกระดูกงู</t>
  </si>
  <si>
    <t>บจ.43/68 9 ก.ย.68</t>
  </si>
  <si>
    <t>บจ.44/68 9 ก.ย.68</t>
  </si>
  <si>
    <t>จ้างเช่า Web Hosting จำนวน 2 เว็บ</t>
  </si>
  <si>
    <t>ร้าน เค.เอ็น</t>
  </si>
  <si>
    <t>บจ.45/68 12 ก.ย.68</t>
  </si>
  <si>
    <t>จ้างซ่อมเครื่องถ่ายเอกสาร ยี่ ห้อ RICOH รุ่น C3004EXSP จำนวน 1 เครื่อง</t>
  </si>
  <si>
    <t>บจ.46/68 12 ก.ย.68</t>
  </si>
  <si>
    <t>บจ.48/68 18 ก.ย.68</t>
  </si>
  <si>
    <t>จ้างรื้อย้ายและติดตั้งเครื่องปรับอากาศสำนักงาน จำนวน 2 เครื่อง</t>
  </si>
  <si>
    <t>บจ.49/68 18 ก.ย.68</t>
  </si>
  <si>
    <t>จ้างซ่อมเครื่องถ่ายเอกสาร ยี่ห้อ RICOH รุ่น IM5000</t>
  </si>
  <si>
    <t>บจ.50/68 18 ก.ย.68</t>
  </si>
  <si>
    <t>จ้างซ่อมแซมห้องน้ำชายชั้น 2 จำนวน 1 งาน</t>
  </si>
  <si>
    <t>บจ.51/68 26 ก.ย.68</t>
  </si>
  <si>
    <t>การเช่าใช้อุปกรณ์การเรียนการสอนสำหรับครูและนักเรียน  ภายใต้โครงการส่งเสริมการเรียนรู้ขั้นพื้นฐานทุกที่ทุกเวลา</t>
  </si>
  <si>
    <t> บริษัท เอสวีโอเอ จำกัด (มหาชน)</t>
  </si>
  <si>
    <t>ส.4/2568 23 ก.ย.68</t>
  </si>
  <si>
    <t xml:space="preserve">จ้างปรับปรุงซ่อมแซมอาคารสำนักงานเขตพื้นที่การศึกษาประถมศึกษาปทุมธานี เขต 2 ประจำปีงบประมาณ พ.ศ. 2568 </t>
  </si>
  <si>
    <t>ส.19/2568 2 ก.ย.68</t>
  </si>
  <si>
    <t>e-bidding</t>
  </si>
  <si>
    <t> บริษัท บุญดีทรานสปอร์ต จำกัด</t>
  </si>
  <si>
    <t>ส.20/2568 10 ก.ย.68</t>
  </si>
  <si>
    <t>ร้านเปรม คอมพิวเตอร์</t>
  </si>
  <si>
    <t>2.บริษัท เอสวีโอเอ จำกัด (มหาชน)</t>
  </si>
  <si>
    <t> 1.บริษัท กนกสิน เอ๊กซปอร์ต อิมปอร์ต จำกัด</t>
  </si>
  <si>
    <t>รซ.6/68/ 8 ม.ค. 68</t>
  </si>
  <si>
    <t>ชุดตักบบาตรข้าวสารอาหารแห้ง 27 ชุด</t>
  </si>
  <si>
    <t>ชุดตักบาตรข้าวสารอาหารแห้ง  12 ชุด วันครบรอบกระทรวงศึกษา</t>
  </si>
  <si>
    <t>บริษัทซีพีแอ๊กซ์ตร้า จำกัด (มหาชน)</t>
  </si>
  <si>
    <t>ร้านถ่ายรูปภิรมย์ จูเนียร์</t>
  </si>
  <si>
    <t>จ้างถ่ายรูปพร้อมกรอบผู้อำนวยการ สพป.ปท.2 (ผอ.จันทร์เพ็ญ)</t>
  </si>
  <si>
    <t>รจ.5/68/ 27 พ.ย. 67</t>
  </si>
  <si>
    <t>จ้างทำพระบรมฉายาลักษณ์รัชกาลที่ 9 พร้อมกรอบ</t>
  </si>
  <si>
    <t>บส.16/68/ 4 มิ.ย.68</t>
  </si>
  <si>
    <t>บจ.8/68/ 27 ม.ค. 68</t>
  </si>
  <si>
    <t>จ้างซ่อมครุภัณฑ์คอมพิวเตอร์ จำนวน 1 เครื่อง</t>
  </si>
  <si>
    <t>ส.1/68/ 29 ต.ค. 67</t>
  </si>
  <si>
    <t>ส.2/68/ 29 ต.ค. 67</t>
  </si>
  <si>
    <t>ส.3/68/ 29 ต.ค. 67</t>
  </si>
  <si>
    <t>ส.4/68/ 29 ต.ค. 67</t>
  </si>
  <si>
    <t>ส.5/68/ 29 ต.ค. 67</t>
  </si>
  <si>
    <t>ส.6/68/ 29 ต.ค. 67</t>
  </si>
  <si>
    <t>ส.8/68/ 29 ต.ค. 67</t>
  </si>
  <si>
    <t>บรษัทก้าวหน้ารับทรัพย์ 88 จำกัด</t>
  </si>
  <si>
    <t>สรุปผลการดำเนินการจัดซื้อจัดจ้างในรอบเดือนตุลาคม  2567</t>
  </si>
  <si>
    <t xml:space="preserve">ชื่อหน่วยงาน สำนักงานเขตพื้นที่การศึกษาประถมศึกษาปทุมธานี เขต 2 </t>
  </si>
  <si>
    <t>วิธีซื้อหรือจ้าง</t>
  </si>
  <si>
    <t>วงเงินจัดซื้อหรือจัดจ้าง(บาท)</t>
  </si>
  <si>
    <t>ราคากลาง (บาท)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</si>
  <si>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</si>
  <si>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</si>
  <si>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แบบ สขร.1</t>
  </si>
  <si>
    <t>(นางพัชรี   เรืองรุ่ง)</t>
  </si>
  <si>
    <t xml:space="preserve">                                    วันที่ 1 - 31 ตุลาคม 2567</t>
  </si>
  <si>
    <t>สรุปผลการดำเนินการจัดซื้อจัดจ้างในรอบเดือนพฤศจิกายน 2567</t>
  </si>
  <si>
    <t>รวมเดือนพฤศจิกายน 2567</t>
  </si>
  <si>
    <t>รวมเดือนตุลาคม 2567</t>
  </si>
  <si>
    <t>รวมเดือนมกราคม 2568</t>
  </si>
  <si>
    <t>รวมเดือนกุมภาพันธ์ 2568</t>
  </si>
  <si>
    <t xml:space="preserve">                                    วันที่ 1 - 28 กุมภาพันธ์ 2568</t>
  </si>
  <si>
    <t xml:space="preserve">                                    วันที่ 1 - 31 มกราคม 2568</t>
  </si>
  <si>
    <t xml:space="preserve">                                    วันที่ 1 - 31 ธันวาคม 2567</t>
  </si>
  <si>
    <t xml:space="preserve">                                    วันที่ 1 - 30 พฤศจิกายน 2567</t>
  </si>
  <si>
    <t xml:space="preserve">                                    วันที่ 1 - 31 มีนาคม  2568</t>
  </si>
  <si>
    <t>รวมเดือนมีนาคม 2568</t>
  </si>
  <si>
    <t>รวมเดือนเมษายน 2568</t>
  </si>
  <si>
    <t xml:space="preserve">                                    วันที่ 1 - 30 เมษายน  2568</t>
  </si>
  <si>
    <t>รวมเดือนพฤษภาคม 2568</t>
  </si>
  <si>
    <t xml:space="preserve">                                    วันที่ 1 - 31 พฤษภาคม  2568</t>
  </si>
  <si>
    <t>สรุปผลการดำเนินการจัดซื้อจัดจ้างในรอบเดือนเมษายน 2568</t>
  </si>
  <si>
    <t>สรุปผลการดำเนินการจัดซื้อจัดจ้างในรอบเดือนมีนาคม  2568</t>
  </si>
  <si>
    <t>สรุปผลการดำเนินการจัดซื้อจัดจ้างในรอบเดือนกุมภาพันธ์ 2568</t>
  </si>
  <si>
    <t>สรุปผลการดำเนินการจัดซื้อจัดจ้างในรอบเดือนมกราคม 2568</t>
  </si>
  <si>
    <t>สรุปผลการดำเนินการจัดซื้อจัดจ้างในรอบเดือนธันวาคม 2567</t>
  </si>
  <si>
    <t>สรุปผลการดำเนินการจัดซื้อจัดจ้างในรอบเดือนพฤษภาคม  2568</t>
  </si>
  <si>
    <t>สรุปผลการดำเนินการจัดซื้อจัดจ้างในรอบเดือนมิถุนายน 2568</t>
  </si>
  <si>
    <t xml:space="preserve">                                    วันที่ 1 - 30 มิถุนายน 2568</t>
  </si>
  <si>
    <t>รวมเดือนมิถุนายน 2568</t>
  </si>
  <si>
    <t>สรุปผลการดำเนินการจัดซื้อจัดจ้างในรอบเดือนกรกฎาคม 2568</t>
  </si>
  <si>
    <t xml:space="preserve">                                    วันที่ 1 - 31 กรกฎาคม 2568</t>
  </si>
  <si>
    <t>รวมเดือนกรกฎาคม 2568</t>
  </si>
  <si>
    <t>สรุปผลการดำเนินการจัดซื้อจัดจ้างในรอบเดือนสิงหาคม 2568</t>
  </si>
  <si>
    <t>รวมเดือนสิงหาคม 2568</t>
  </si>
  <si>
    <t>รวมเดือนกันยายน 2568</t>
  </si>
  <si>
    <t>สรุปผลการดำเนินการจัดซื้อจัดจ้างในรอบเดือนกันยายน 2568</t>
  </si>
  <si>
    <t xml:space="preserve"> แบบ สขร.1</t>
  </si>
  <si>
    <t>เงินงบประมาณ งบดำเนินงาน</t>
  </si>
  <si>
    <t>ก1</t>
  </si>
  <si>
    <t>การจัดซื้อจัดจ้างโดยวิธีเฉพาะเจาะจง (ไม่ผ่านระบบ e-GP) งบดำเนินงาน</t>
  </si>
  <si>
    <t>ก2</t>
  </si>
  <si>
    <t>การจัดซื้อจัดจ้างโดยวิธีเฉพาะเจาะจง (ผ่านระบบ e-GP) งบดำเนินงาน</t>
  </si>
  <si>
    <t xml:space="preserve">จ้างทำปกเกียรติบัตร ขนาด A4 กระดาษอาร์ตมัน 230 แกรม ปกสีน้ำเงิน พิมพ์ตราสัญลักษณ์ สพป.ปท.2 </t>
  </si>
  <si>
    <t>ซื้อวัสดุเพื่อจัดทำรายงานทำแผนบริหารจัดการโรงเรียนขนาดเล็ก จำนวน  5  รายการ</t>
  </si>
  <si>
    <t>ซื้อวัสดุในการดำเนินกิจกรรมโครงการพัฒนาทักษะเทคโนโลยีดิจิทัลและปัญญาประดิษฐ์ (AI) 
ในการจัดการเรียนรู้ทุกที่ ทุกเวลา (Anywhere Anytime) จำนวน 3 รายการ</t>
  </si>
  <si>
    <t>จ้างเหมารถบัสปรับอากาศ ขนาดไม่น้อยกว่า 40 ที่นั่ง โครงการเสริมสร้างศักยภาพบุคลากรในสังกัด สำนักงานเขตพื้นที่การศึกษาประถมศึกษาปทุมธานี เขต 2</t>
  </si>
  <si>
    <t xml:space="preserve">จ้างซ่อมเครื่องถ่ายเอกสาร ยี่ห้อ RICOH                             รุ่น IM5000 </t>
  </si>
  <si>
    <t>รวมวิธีเฉพาะเจาะจง (ผ่านระบบ e-GP) งบดำเนินงาน</t>
  </si>
  <si>
    <t>ก3</t>
  </si>
  <si>
    <t>การจัดซื้อจัดจ้างโดยวิธี e-bidding (ผ่านระบบ e-GP) งบดำเนินงาน</t>
  </si>
  <si>
    <t>รวมวิธีe-bidding  (ผ่านระบบ e-GP)งบดำเนินงาน</t>
  </si>
  <si>
    <t>รวมงบดำเนินงาน</t>
  </si>
  <si>
    <t>ข</t>
  </si>
  <si>
    <t>การจัดซื้อจัดจ้างโดยวิธีเฉพาะเจาะจง (ผ่านระบบ e-GP) งบลงทุน</t>
  </si>
  <si>
    <t>รวมวิธีเฉพาะเจาะจง (ผ่านระบบ e-GP) งบลงทุน</t>
  </si>
  <si>
    <t>รวมทั้งสิ้น เงินงบประมาณ</t>
  </si>
  <si>
    <t>เงินนอกงบประมาณ</t>
  </si>
  <si>
    <t>A1</t>
  </si>
  <si>
    <t>การจัดซื้อจัดจ้างโดยวิธีเฉพาะเจาะจง (ไม่ผ่านระบบ e-GP) งบดำเนินงาน เงินนอกงบประมาณ</t>
  </si>
  <si>
    <t>รวมวิธีเฉพาะเจาะจง(ไม่ผ่านระบบ e-GP) งบดำเนินงาน</t>
  </si>
  <si>
    <t>A2</t>
  </si>
  <si>
    <t>การจัดซื้อจัดจ้างโดยวิธีเฉพาะเจาะจง (ผ่านระบบ e-GP) งบดำเนินงาน เงินนอกงบประมาณ</t>
  </si>
  <si>
    <t>รวมวิธีเฉพาะเจาะจง  (ผ่านระบบ e-GP) งบดำเนินงาน</t>
  </si>
  <si>
    <t>รวมทั้งสิ้น เงินนอกงบประมาณ</t>
  </si>
  <si>
    <t>รวมจัดซื้อจัดจ้างทั้งสิ้น</t>
  </si>
  <si>
    <t>ตรวจสอบแล้วถูกต้อง</t>
  </si>
  <si>
    <t xml:space="preserve">          ลงชื่อ</t>
  </si>
  <si>
    <t xml:space="preserve">  (นางพัชรี เรืองรุ่ง)</t>
  </si>
  <si>
    <t>(นายศิริชัย  โอมฤก</t>
  </si>
  <si>
    <t>รองผู้อำนวยสำนักงานเขตพื้นที่การศึกษาประถมศึกษาปทุมธานี เขต 2 ปฏิบัติราชการแทน</t>
  </si>
  <si>
    <t>ผู้อำนวยสำนักงานเขตพื้นที่การศึกษาประถมศึกษาปทุมธานี เขต 2</t>
  </si>
  <si>
    <t>ราคาที่สนอ (บาท)</t>
  </si>
  <si>
    <t>ราคาที่ตกลงซื้อหรือจ้าง(บาท)</t>
  </si>
  <si>
    <t>ราคาที่สนอ(บาท)</t>
  </si>
  <si>
    <t>ซื้อวัสดุโครงการป้องกันและแก้ไขปัญหา
ยาเสพติดในสถานศึกษา จำนวน 5 รายการ</t>
  </si>
  <si>
    <t>ซื้อวัสดุโครงการส่งเสริมพัฒนาระบบการดูแลช่วยเหลือและคุ้มครองนักเรียน จำนวน 6 รายการ</t>
  </si>
  <si>
    <t>ซื้อวัสดุโครงการยกระดับคุณภาพสถานศึกษาตามแนวทางการขับเคลื่อนการใช้แบบสะท้อนคุณภาพโครงการ 1 อำเภอ 
1 โรงเรียนคุณภาพ จำนวน 6 รายการ</t>
  </si>
  <si>
    <t>ซื้อวัสดุโครงการพัฒนาคุณภาพที่สะท้อน
คุณภาพของสถานศึกษาในโครงการ 1 อำเภอ 1 โรงเรียนคุณภาพ จำนวน 7 รายการ</t>
  </si>
  <si>
    <t>ซื้อวัสดุในการดำเนินกิจกรรมโครงการพัฒนาทักษะเทคโนโลยีดิจิทัลและปัญญาประดิษฐ์ (AI) ในการจัดการเรียนรู้ทุกที่ ทุกเวลา (Anywhere Anytime) จำนวน 3 รายการ</t>
  </si>
  <si>
    <t xml:space="preserve">รายงานสรุปผลการจัดซื้อจัดจ้างหรือการจัดหาพัสดุ ประจําปีงบประมาณ พ.ศ. 2568 </t>
  </si>
  <si>
    <t>รวมวิธีเฉพาะเจาะจง (ไม่ผ่านระบบ e-GP) งบดำเนินงาน</t>
  </si>
  <si>
    <t xml:space="preserve">                     วันที่ 1 - 31 สิงหาคม 2568</t>
  </si>
  <si>
    <t xml:space="preserve">                           วันที่ 1 - 30 กันยายน 2568</t>
  </si>
  <si>
    <t>สถานีบริการน้ำมันเชื้อเพลิงเพื่อสวัสดิการกองทัพอากาศ (1)(ถนนลำลูกกา)</t>
  </si>
  <si>
    <t xml:space="preserve">                                                                                                                                วันที่ 1 ตุลาคม 2567 ถึงวันที่ 30 กันยายน 2568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</si>
</sst>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D000000]00\-0000000\-0"/>
  </numFmts>
  <fonts count="35" x14ac:knownFonts="1">
    <font>
      <sz val="11"/>
      <color theme="1"/>
      <name val="Tahoma"/>
      <charset val="222"/>
      <scheme val="minor"/>
    </font>
    <font>
      <sz val="11"/>
      <color theme="1"/>
      <name val="Tahoma"/>
      <family val="2"/>
      <charset val="222"/>
      <scheme val="minor"/>
    </font>
    <font>
      <sz val="12"/>
      <color theme="1"/>
      <name val="TH Sarabun New"/>
      <family val="2"/>
    </font>
    <font>
      <sz val="11"/>
      <color theme="1"/>
      <name val="TH Sarabun New"/>
      <family val="2"/>
    </font>
    <font>
      <sz val="12"/>
      <name val="TH Sarabun New"/>
      <family val="2"/>
    </font>
    <font>
      <b/>
      <sz val="12"/>
      <name val="TH Sarabun New"/>
      <family val="2"/>
    </font>
    <font>
      <b/>
      <sz val="12"/>
      <color theme="1"/>
      <name val="TH Sarabun New"/>
      <family val="2"/>
    </font>
    <font>
      <sz val="11"/>
      <color theme="1"/>
      <name val="Tahoma"/>
      <family val="2"/>
      <scheme val="minor"/>
    </font>
    <font>
      <sz val="12"/>
      <name val="TH Sarabun New"/>
      <family val="2"/>
    </font>
    <font>
      <sz val="14"/>
      <color theme="1"/>
      <name val="TH Sarabun New"/>
      <family val="2"/>
    </font>
    <font>
      <sz val="12"/>
      <color rgb="FF1F1F1F"/>
      <name val="TH Sarabun New"/>
      <family val="2"/>
    </font>
    <font>
      <sz val="14"/>
      <name val="TH Sarabun New"/>
      <family val="2"/>
    </font>
    <font>
      <sz val="14"/>
      <color theme="0"/>
      <name val="TH Sarabun New"/>
      <family val="2"/>
    </font>
    <font>
      <b/>
      <sz val="14"/>
      <name val="TH Sarabun New"/>
      <family val="2"/>
    </font>
    <font>
      <b/>
      <sz val="16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b/>
      <sz val="16"/>
      <color theme="1"/>
      <name val="TH SarabunPSK"/>
      <family val="2"/>
    </font>
    <font>
      <sz val="16"/>
      <name val="TH Sarabun New"/>
      <family val="2"/>
    </font>
    <font>
      <sz val="16"/>
      <color theme="1"/>
      <name val="TH Sarabun New"/>
      <family val="2"/>
    </font>
    <font>
      <b/>
      <sz val="12"/>
      <color theme="1"/>
      <name val="TH Sarabun New"/>
      <family val="2"/>
      <charset val="222"/>
    </font>
    <font>
      <b/>
      <sz val="14"/>
      <color theme="1"/>
      <name val="TH Sarabun New"/>
      <family val="2"/>
    </font>
    <font>
      <sz val="14"/>
      <color rgb="FFFF0000"/>
      <name val="TH Sarabun New"/>
      <family val="2"/>
    </font>
    <font>
      <sz val="12"/>
      <color theme="1"/>
      <name val="TH Sarabun New"/>
      <family val="2"/>
      <charset val="222"/>
    </font>
    <font>
      <sz val="12"/>
      <name val="TH Sarabun New"/>
      <family val="2"/>
      <charset val="222"/>
    </font>
    <font>
      <sz val="12"/>
      <color theme="1"/>
      <name val="Tahoma"/>
      <family val="2"/>
      <scheme val="minor"/>
    </font>
    <font>
      <sz val="12"/>
      <color theme="1"/>
      <name val="Angsana New"/>
      <family val="1"/>
    </font>
    <font>
      <sz val="12"/>
      <color theme="0"/>
      <name val="TH Sarabun New"/>
      <family val="2"/>
    </font>
    <font>
      <b/>
      <sz val="12"/>
      <color theme="1"/>
      <name val="TH SarabunPSK"/>
      <family val="2"/>
      <charset val="222"/>
    </font>
    <font>
      <b/>
      <sz val="12"/>
      <name val="TH Sarabun New"/>
      <family val="2"/>
      <charset val="222"/>
    </font>
    <font>
      <sz val="12"/>
      <color rgb="FF212529"/>
      <name val="TH Sarabun New"/>
      <family val="2"/>
      <charset val="222"/>
    </font>
    <font>
      <sz val="8"/>
      <name val="Tahoma"/>
      <charset val="222"/>
      <scheme val="minor"/>
    </font>
    <font>
      <sz val="12"/>
      <color rgb="FF212529"/>
      <name val="Cordia New"/>
      <family val="2"/>
      <charset val="222"/>
    </font>
    <font>
      <sz val="12"/>
      <color theme="0"/>
      <name val="TH Sarabun New"/>
      <family val="2"/>
      <charset val="222"/>
    </font>
  </fonts>
  <fills count="14">
    <fill>
      <patternFill patternType="none"/>
    </fill>
    <fill>
      <patternFill patternType="gray125"/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66FF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3" fontId="7" fillId="0" borderId="0" applyFont="0" applyFill="0" applyBorder="0" applyAlignment="0" applyProtection="0"/>
    <xf numFmtId="0" fontId="1" fillId="0" borderId="0"/>
  </cellStyleXfs>
  <cellXfs count="372">
    <xf numFmtId="0" fontId="0" fillId="0" borderId="0" xfId="0"/>
    <xf numFmtId="0" fontId="2" fillId="4" borderId="1" xfId="0" applyFont="1" applyFill="1" applyBorder="1" applyAlignment="1">
      <alignment horizontal="center" vertical="center" wrapText="1"/>
    </xf>
    <xf numFmtId="0" fontId="9" fillId="0" borderId="0" xfId="0" applyFont="1"/>
    <xf numFmtId="43" fontId="8" fillId="4" borderId="1" xfId="1" applyFont="1" applyFill="1" applyBorder="1" applyAlignment="1">
      <alignment horizontal="center" vertical="center"/>
    </xf>
    <xf numFmtId="43" fontId="8" fillId="0" borderId="1" xfId="1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9" fillId="0" borderId="0" xfId="0" applyFont="1" applyAlignment="1">
      <alignment vertical="top"/>
    </xf>
    <xf numFmtId="43" fontId="9" fillId="4" borderId="0" xfId="1" applyFont="1" applyFill="1" applyBorder="1" applyAlignment="1">
      <alignment horizontal="left" vertical="top" wrapText="1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4" fontId="9" fillId="0" borderId="0" xfId="0" applyNumberFormat="1" applyFont="1" applyAlignment="1">
      <alignment horizontal="center" vertical="top"/>
    </xf>
    <xf numFmtId="43" fontId="9" fillId="4" borderId="0" xfId="1" applyFont="1" applyFill="1" applyAlignment="1">
      <alignment horizontal="right" vertical="top"/>
    </xf>
    <xf numFmtId="43" fontId="9" fillId="0" borderId="0" xfId="1" applyFont="1" applyAlignment="1">
      <alignment horizontal="right" vertical="top"/>
    </xf>
    <xf numFmtId="43" fontId="11" fillId="4" borderId="0" xfId="1" applyFont="1" applyFill="1" applyBorder="1" applyAlignment="1">
      <alignment horizontal="center" vertical="top"/>
    </xf>
    <xf numFmtId="0" fontId="9" fillId="0" borderId="0" xfId="0" applyFont="1" applyAlignment="1">
      <alignment vertical="top" wrapText="1"/>
    </xf>
    <xf numFmtId="43" fontId="9" fillId="4" borderId="0" xfId="1" applyFont="1" applyFill="1" applyAlignment="1">
      <alignment horizontal="center" vertical="top"/>
    </xf>
    <xf numFmtId="43" fontId="9" fillId="0" borderId="0" xfId="1" applyFont="1" applyAlignment="1">
      <alignment horizontal="left" vertical="top"/>
    </xf>
    <xf numFmtId="43" fontId="11" fillId="0" borderId="0" xfId="1" applyFont="1" applyBorder="1" applyAlignment="1">
      <alignment horizontal="center" vertical="top"/>
    </xf>
    <xf numFmtId="43" fontId="9" fillId="4" borderId="0" xfId="1" applyFont="1" applyFill="1" applyAlignment="1">
      <alignment vertical="top"/>
    </xf>
    <xf numFmtId="43" fontId="12" fillId="4" borderId="0" xfId="1" applyFont="1" applyFill="1" applyBorder="1" applyAlignment="1">
      <alignment horizontal="center" vertical="top"/>
    </xf>
    <xf numFmtId="0" fontId="14" fillId="0" borderId="0" xfId="0" applyFont="1" applyAlignment="1">
      <alignment horizontal="center" vertical="top"/>
    </xf>
    <xf numFmtId="0" fontId="15" fillId="0" borderId="0" xfId="0" applyFont="1"/>
    <xf numFmtId="0" fontId="15" fillId="2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horizontal="center" vertical="center"/>
    </xf>
    <xf numFmtId="43" fontId="15" fillId="2" borderId="2" xfId="1" applyFont="1" applyFill="1" applyBorder="1" applyAlignment="1">
      <alignment horizontal="center" vertical="center" wrapText="1"/>
    </xf>
    <xf numFmtId="43" fontId="15" fillId="3" borderId="2" xfId="1" applyFont="1" applyFill="1" applyBorder="1" applyAlignment="1">
      <alignment horizontal="center" vertical="center"/>
    </xf>
    <xf numFmtId="43" fontId="15" fillId="3" borderId="2" xfId="1" applyFont="1" applyFill="1" applyBorder="1" applyAlignment="1">
      <alignment horizontal="center" vertical="center" wrapText="1"/>
    </xf>
    <xf numFmtId="10" fontId="15" fillId="3" borderId="2" xfId="0" applyNumberFormat="1" applyFont="1" applyFill="1" applyBorder="1" applyAlignment="1">
      <alignment horizontal="center" vertical="center" wrapText="1"/>
    </xf>
    <xf numFmtId="187" fontId="15" fillId="3" borderId="2" xfId="0" applyNumberFormat="1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left" vertical="top" wrapText="1"/>
    </xf>
    <xf numFmtId="43" fontId="16" fillId="4" borderId="1" xfId="1" applyFont="1" applyFill="1" applyBorder="1" applyAlignment="1">
      <alignment horizontal="center" vertical="center"/>
    </xf>
    <xf numFmtId="43" fontId="16" fillId="4" borderId="1" xfId="0" applyNumberFormat="1" applyFont="1" applyFill="1" applyBorder="1" applyAlignment="1">
      <alignment horizontal="center" vertical="center"/>
    </xf>
    <xf numFmtId="43" fontId="16" fillId="4" borderId="1" xfId="0" applyNumberFormat="1" applyFont="1" applyFill="1" applyBorder="1" applyAlignment="1">
      <alignment horizontal="center" vertical="center" wrapText="1"/>
    </xf>
    <xf numFmtId="43" fontId="16" fillId="4" borderId="1" xfId="0" quotePrefix="1" applyNumberFormat="1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vertical="center" wrapText="1"/>
    </xf>
    <xf numFmtId="15" fontId="16" fillId="4" borderId="1" xfId="0" applyNumberFormat="1" applyFont="1" applyFill="1" applyBorder="1" applyAlignment="1">
      <alignment vertical="center"/>
    </xf>
    <xf numFmtId="0" fontId="15" fillId="4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top" wrapText="1"/>
    </xf>
    <xf numFmtId="0" fontId="15" fillId="4" borderId="1" xfId="0" quotePrefix="1" applyFont="1" applyFill="1" applyBorder="1" applyAlignment="1">
      <alignment horizontal="center" vertical="center"/>
    </xf>
    <xf numFmtId="43" fontId="15" fillId="4" borderId="1" xfId="0" applyNumberFormat="1" applyFont="1" applyFill="1" applyBorder="1" applyAlignment="1">
      <alignment horizontal="center" vertical="center"/>
    </xf>
    <xf numFmtId="0" fontId="17" fillId="4" borderId="1" xfId="0" quotePrefix="1" applyFont="1" applyFill="1" applyBorder="1" applyAlignment="1">
      <alignment horizontal="center" vertical="center"/>
    </xf>
    <xf numFmtId="43" fontId="15" fillId="4" borderId="1" xfId="1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vertical="center" wrapText="1"/>
    </xf>
    <xf numFmtId="15" fontId="16" fillId="4" borderId="1" xfId="0" applyNumberFormat="1" applyFont="1" applyFill="1" applyBorder="1" applyAlignment="1">
      <alignment horizontal="center" vertical="center"/>
    </xf>
    <xf numFmtId="1" fontId="16" fillId="4" borderId="1" xfId="0" quotePrefix="1" applyNumberFormat="1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left" vertical="center" wrapText="1"/>
    </xf>
    <xf numFmtId="49" fontId="16" fillId="4" borderId="1" xfId="0" applyNumberFormat="1" applyFont="1" applyFill="1" applyBorder="1" applyAlignment="1">
      <alignment horizontal="center" vertical="center" wrapText="1"/>
    </xf>
    <xf numFmtId="49" fontId="15" fillId="4" borderId="1" xfId="0" quotePrefix="1" applyNumberFormat="1" applyFont="1" applyFill="1" applyBorder="1" applyAlignment="1">
      <alignment horizontal="center" vertical="center"/>
    </xf>
    <xf numFmtId="49" fontId="16" fillId="4" borderId="1" xfId="0" quotePrefix="1" applyNumberFormat="1" applyFont="1" applyFill="1" applyBorder="1" applyAlignment="1">
      <alignment horizontal="center" vertical="center"/>
    </xf>
    <xf numFmtId="0" fontId="14" fillId="0" borderId="0" xfId="0" applyFont="1" applyAlignment="1">
      <alignment vertical="top"/>
    </xf>
    <xf numFmtId="0" fontId="18" fillId="0" borderId="0" xfId="0" applyFont="1" applyAlignment="1">
      <alignment vertical="top"/>
    </xf>
    <xf numFmtId="43" fontId="4" fillId="0" borderId="0" xfId="1" applyFont="1" applyBorder="1" applyAlignment="1">
      <alignment horizontal="center" vertical="top"/>
    </xf>
    <xf numFmtId="43" fontId="4" fillId="4" borderId="0" xfId="1" applyFont="1" applyFill="1" applyBorder="1" applyAlignment="1">
      <alignment horizontal="center" vertical="top"/>
    </xf>
    <xf numFmtId="0" fontId="19" fillId="4" borderId="1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left" vertical="center" wrapText="1"/>
    </xf>
    <xf numFmtId="43" fontId="19" fillId="4" borderId="1" xfId="1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left" vertical="center" wrapText="1"/>
    </xf>
    <xf numFmtId="43" fontId="20" fillId="4" borderId="1" xfId="1" applyFont="1" applyFill="1" applyBorder="1" applyAlignment="1">
      <alignment horizontal="center" vertical="center"/>
    </xf>
    <xf numFmtId="0" fontId="2" fillId="0" borderId="0" xfId="0" applyFont="1"/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43" fontId="4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43" fontId="2" fillId="4" borderId="0" xfId="1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left" vertical="center" wrapText="1"/>
    </xf>
    <xf numFmtId="43" fontId="2" fillId="4" borderId="1" xfId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3" fontId="2" fillId="4" borderId="1" xfId="0" applyNumberFormat="1" applyFont="1" applyFill="1" applyBorder="1" applyAlignment="1">
      <alignment horizontal="center" vertical="center" wrapText="1"/>
    </xf>
    <xf numFmtId="10" fontId="21" fillId="6" borderId="1" xfId="0" applyNumberFormat="1" applyFont="1" applyFill="1" applyBorder="1" applyAlignment="1">
      <alignment horizontal="center" vertical="center" wrapText="1"/>
    </xf>
    <xf numFmtId="43" fontId="21" fillId="6" borderId="1" xfId="1" applyFont="1" applyFill="1" applyBorder="1" applyAlignment="1">
      <alignment horizontal="center" vertical="center" wrapText="1" shrinkToFit="1"/>
    </xf>
    <xf numFmtId="0" fontId="21" fillId="6" borderId="6" xfId="0" applyFont="1" applyFill="1" applyBorder="1" applyAlignment="1">
      <alignment horizontal="center" vertical="center" wrapText="1" shrinkToFit="1"/>
    </xf>
    <xf numFmtId="0" fontId="9" fillId="0" borderId="5" xfId="0" applyFont="1" applyBorder="1" applyAlignment="1">
      <alignment vertical="top"/>
    </xf>
    <xf numFmtId="0" fontId="11" fillId="4" borderId="1" xfId="0" applyFont="1" applyFill="1" applyBorder="1" applyAlignment="1">
      <alignment horizontal="center" vertical="center" wrapText="1"/>
    </xf>
    <xf numFmtId="43" fontId="11" fillId="4" borderId="1" xfId="1" applyFont="1" applyFill="1" applyBorder="1" applyAlignment="1">
      <alignment horizontal="center" vertical="center"/>
    </xf>
    <xf numFmtId="43" fontId="11" fillId="4" borderId="1" xfId="0" applyNumberFormat="1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1" fillId="4" borderId="1" xfId="0" applyFont="1" applyFill="1" applyBorder="1" applyAlignment="1">
      <alignment vertical="center"/>
    </xf>
    <xf numFmtId="43" fontId="11" fillId="0" borderId="1" xfId="1" applyFont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/>
    </xf>
    <xf numFmtId="43" fontId="11" fillId="4" borderId="1" xfId="1" applyFont="1" applyFill="1" applyBorder="1" applyAlignment="1">
      <alignment horizontal="right" vertical="center"/>
    </xf>
    <xf numFmtId="0" fontId="9" fillId="7" borderId="1" xfId="0" applyFont="1" applyFill="1" applyBorder="1" applyAlignment="1">
      <alignment vertical="top"/>
    </xf>
    <xf numFmtId="0" fontId="22" fillId="7" borderId="1" xfId="0" applyFont="1" applyFill="1" applyBorder="1" applyAlignment="1">
      <alignment horizontal="center" vertical="center" wrapText="1"/>
    </xf>
    <xf numFmtId="43" fontId="9" fillId="7" borderId="1" xfId="1" applyFont="1" applyFill="1" applyBorder="1" applyAlignment="1">
      <alignment horizontal="right" vertical="top"/>
    </xf>
    <xf numFmtId="0" fontId="9" fillId="7" borderId="1" xfId="0" applyFont="1" applyFill="1" applyBorder="1" applyAlignment="1">
      <alignment horizontal="center" vertical="top"/>
    </xf>
    <xf numFmtId="2" fontId="9" fillId="7" borderId="1" xfId="0" applyNumberFormat="1" applyFont="1" applyFill="1" applyBorder="1" applyAlignment="1">
      <alignment horizontal="left" vertical="top" wrapText="1"/>
    </xf>
    <xf numFmtId="43" fontId="9" fillId="7" borderId="1" xfId="1" applyFont="1" applyFill="1" applyBorder="1" applyAlignment="1">
      <alignment horizontal="left" vertical="top" wrapText="1"/>
    </xf>
    <xf numFmtId="187" fontId="9" fillId="7" borderId="1" xfId="0" applyNumberFormat="1" applyFont="1" applyFill="1" applyBorder="1" applyAlignment="1">
      <alignment horizontal="center" vertical="top" wrapText="1"/>
    </xf>
    <xf numFmtId="0" fontId="9" fillId="7" borderId="1" xfId="0" applyFont="1" applyFill="1" applyBorder="1" applyAlignment="1">
      <alignment vertical="top" wrapText="1"/>
    </xf>
    <xf numFmtId="0" fontId="9" fillId="0" borderId="4" xfId="0" applyFont="1" applyBorder="1"/>
    <xf numFmtId="43" fontId="11" fillId="4" borderId="4" xfId="1" applyFont="1" applyFill="1" applyBorder="1" applyAlignment="1">
      <alignment horizontal="center" vertical="top" wrapText="1"/>
    </xf>
    <xf numFmtId="43" fontId="9" fillId="4" borderId="4" xfId="1" applyFont="1" applyFill="1" applyBorder="1" applyAlignment="1">
      <alignment horizontal="center" vertical="top" wrapText="1"/>
    </xf>
    <xf numFmtId="43" fontId="9" fillId="4" borderId="0" xfId="1" applyFont="1" applyFill="1" applyBorder="1" applyAlignment="1">
      <alignment vertical="top" wrapText="1"/>
    </xf>
    <xf numFmtId="0" fontId="9" fillId="0" borderId="0" xfId="0" applyFont="1" applyAlignment="1">
      <alignment horizontal="left"/>
    </xf>
    <xf numFmtId="43" fontId="9" fillId="4" borderId="0" xfId="1" applyFont="1" applyFill="1" applyBorder="1" applyAlignment="1">
      <alignment vertical="top"/>
    </xf>
    <xf numFmtId="0" fontId="9" fillId="0" borderId="0" xfId="0" applyFont="1" applyAlignment="1">
      <alignment horizontal="center" vertical="top" wrapText="1"/>
    </xf>
    <xf numFmtId="0" fontId="9" fillId="0" borderId="1" xfId="0" applyFont="1" applyBorder="1" applyAlignment="1">
      <alignment horizontal="left" vertical="center" wrapText="1"/>
    </xf>
    <xf numFmtId="43" fontId="9" fillId="4" borderId="1" xfId="1" applyFont="1" applyFill="1" applyBorder="1" applyAlignment="1">
      <alignment horizontal="center" vertical="center"/>
    </xf>
    <xf numFmtId="43" fontId="9" fillId="0" borderId="1" xfId="1" applyFont="1" applyBorder="1" applyAlignment="1">
      <alignment horizontal="center" vertical="center"/>
    </xf>
    <xf numFmtId="43" fontId="23" fillId="4" borderId="1" xfId="1" applyFont="1" applyFill="1" applyBorder="1" applyAlignment="1">
      <alignment horizontal="center" vertical="center"/>
    </xf>
    <xf numFmtId="0" fontId="9" fillId="4" borderId="1" xfId="0" applyFont="1" applyFill="1" applyBorder="1" applyAlignment="1">
      <alignment vertical="center" wrapText="1"/>
    </xf>
    <xf numFmtId="0" fontId="11" fillId="4" borderId="1" xfId="0" applyFont="1" applyFill="1" applyBorder="1" applyAlignment="1">
      <alignment horizontal="left" vertical="center" wrapText="1"/>
    </xf>
    <xf numFmtId="0" fontId="9" fillId="4" borderId="1" xfId="0" applyFont="1" applyFill="1" applyBorder="1" applyAlignment="1">
      <alignment horizontal="left" vertical="center" wrapText="1"/>
    </xf>
    <xf numFmtId="43" fontId="2" fillId="0" borderId="1" xfId="1" applyFont="1" applyBorder="1" applyAlignment="1">
      <alignment horizontal="center" vertical="center"/>
    </xf>
    <xf numFmtId="49" fontId="11" fillId="4" borderId="1" xfId="0" applyNumberFormat="1" applyFont="1" applyFill="1" applyBorder="1" applyAlignment="1">
      <alignment horizontal="left" vertical="center" wrapText="1"/>
    </xf>
    <xf numFmtId="0" fontId="25" fillId="4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left" vertical="center" wrapText="1"/>
    </xf>
    <xf numFmtId="43" fontId="24" fillId="4" borderId="1" xfId="1" applyFont="1" applyFill="1" applyBorder="1" applyAlignment="1">
      <alignment horizontal="left" vertical="center" shrinkToFit="1"/>
    </xf>
    <xf numFmtId="0" fontId="24" fillId="4" borderId="1" xfId="0" applyFont="1" applyFill="1" applyBorder="1" applyAlignment="1">
      <alignment horizontal="center" vertical="center" wrapText="1"/>
    </xf>
    <xf numFmtId="43" fontId="24" fillId="4" borderId="1" xfId="1" applyFont="1" applyFill="1" applyBorder="1" applyAlignment="1">
      <alignment horizontal="right" vertical="center" wrapText="1" shrinkToFit="1"/>
    </xf>
    <xf numFmtId="43" fontId="24" fillId="4" borderId="1" xfId="0" applyNumberFormat="1" applyFont="1" applyFill="1" applyBorder="1" applyAlignment="1">
      <alignment horizontal="left" vertical="center" wrapText="1" shrinkToFit="1"/>
    </xf>
    <xf numFmtId="43" fontId="24" fillId="4" borderId="1" xfId="0" applyNumberFormat="1" applyFont="1" applyFill="1" applyBorder="1" applyAlignment="1">
      <alignment horizontal="left" vertical="center" wrapText="1"/>
    </xf>
    <xf numFmtId="0" fontId="24" fillId="4" borderId="1" xfId="0" applyFont="1" applyFill="1" applyBorder="1" applyAlignment="1">
      <alignment horizontal="left" vertical="center"/>
    </xf>
    <xf numFmtId="43" fontId="24" fillId="4" borderId="8" xfId="0" applyNumberFormat="1" applyFont="1" applyFill="1" applyBorder="1" applyAlignment="1">
      <alignment horizontal="left" vertical="center" wrapText="1" shrinkToFit="1"/>
    </xf>
    <xf numFmtId="0" fontId="24" fillId="4" borderId="1" xfId="0" applyFont="1" applyFill="1" applyBorder="1" applyAlignment="1">
      <alignment horizontal="left" vertical="center" wrapText="1" shrinkToFit="1"/>
    </xf>
    <xf numFmtId="49" fontId="24" fillId="4" borderId="1" xfId="0" applyNumberFormat="1" applyFont="1" applyFill="1" applyBorder="1" applyAlignment="1">
      <alignment horizontal="left" vertical="center" wrapText="1"/>
    </xf>
    <xf numFmtId="0" fontId="24" fillId="4" borderId="8" xfId="0" applyFont="1" applyFill="1" applyBorder="1" applyAlignment="1">
      <alignment horizontal="center" vertical="center" wrapText="1"/>
    </xf>
    <xf numFmtId="43" fontId="2" fillId="4" borderId="0" xfId="1" applyFont="1" applyFill="1" applyBorder="1" applyAlignment="1">
      <alignment horizontal="center" vertical="center" shrinkToFit="1"/>
    </xf>
    <xf numFmtId="0" fontId="2" fillId="4" borderId="0" xfId="0" applyFont="1" applyFill="1" applyAlignment="1">
      <alignment horizontal="center" vertical="center" wrapText="1"/>
    </xf>
    <xf numFmtId="43" fontId="2" fillId="4" borderId="0" xfId="1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shrinkToFit="1"/>
    </xf>
    <xf numFmtId="0" fontId="6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43" fontId="9" fillId="4" borderId="1" xfId="0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/>
    </xf>
    <xf numFmtId="43" fontId="26" fillId="0" borderId="0" xfId="0" applyNumberFormat="1" applyFont="1"/>
    <xf numFmtId="43" fontId="27" fillId="0" borderId="0" xfId="0" applyNumberFormat="1" applyFont="1"/>
    <xf numFmtId="0" fontId="2" fillId="0" borderId="5" xfId="0" applyFont="1" applyBorder="1" applyAlignment="1">
      <alignment vertical="top"/>
    </xf>
    <xf numFmtId="0" fontId="2" fillId="0" borderId="0" xfId="0" applyFont="1" applyAlignment="1">
      <alignment horizontal="center" vertical="top"/>
    </xf>
    <xf numFmtId="0" fontId="6" fillId="0" borderId="0" xfId="0" applyFont="1" applyAlignment="1">
      <alignment horizontal="center" vertical="center" wrapText="1"/>
    </xf>
    <xf numFmtId="43" fontId="6" fillId="6" borderId="1" xfId="1" applyFont="1" applyFill="1" applyBorder="1" applyAlignment="1">
      <alignment horizontal="center" vertical="center" wrapText="1" shrinkToFit="1"/>
    </xf>
    <xf numFmtId="10" fontId="6" fillId="6" borderId="1" xfId="0" applyNumberFormat="1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 shrinkToFit="1"/>
    </xf>
    <xf numFmtId="43" fontId="4" fillId="4" borderId="1" xfId="1" applyFont="1" applyFill="1" applyBorder="1" applyAlignment="1">
      <alignment horizontal="center" vertical="center"/>
    </xf>
    <xf numFmtId="43" fontId="4" fillId="4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43" fontId="4" fillId="0" borderId="1" xfId="0" applyNumberFormat="1" applyFont="1" applyBorder="1" applyAlignment="1">
      <alignment horizontal="center" vertical="center" wrapText="1"/>
    </xf>
    <xf numFmtId="43" fontId="4" fillId="4" borderId="1" xfId="1" applyFont="1" applyFill="1" applyBorder="1" applyAlignment="1">
      <alignment horizontal="right" vertical="center"/>
    </xf>
    <xf numFmtId="0" fontId="2" fillId="7" borderId="1" xfId="0" applyFont="1" applyFill="1" applyBorder="1" applyAlignment="1">
      <alignment vertical="top"/>
    </xf>
    <xf numFmtId="0" fontId="6" fillId="7" borderId="1" xfId="0" applyFont="1" applyFill="1" applyBorder="1" applyAlignment="1">
      <alignment horizontal="center" vertical="center" wrapText="1"/>
    </xf>
    <xf numFmtId="43" fontId="2" fillId="7" borderId="1" xfId="1" applyFont="1" applyFill="1" applyBorder="1" applyAlignment="1">
      <alignment horizontal="right" vertical="top"/>
    </xf>
    <xf numFmtId="0" fontId="2" fillId="7" borderId="1" xfId="0" applyFont="1" applyFill="1" applyBorder="1" applyAlignment="1">
      <alignment horizontal="center" vertical="top"/>
    </xf>
    <xf numFmtId="2" fontId="2" fillId="7" borderId="1" xfId="0" applyNumberFormat="1" applyFont="1" applyFill="1" applyBorder="1" applyAlignment="1">
      <alignment horizontal="left" vertical="top" wrapText="1"/>
    </xf>
    <xf numFmtId="43" fontId="2" fillId="7" borderId="1" xfId="1" applyFont="1" applyFill="1" applyBorder="1" applyAlignment="1">
      <alignment horizontal="left" vertical="top" wrapText="1"/>
    </xf>
    <xf numFmtId="187" fontId="2" fillId="7" borderId="1" xfId="0" applyNumberFormat="1" applyFont="1" applyFill="1" applyBorder="1" applyAlignment="1">
      <alignment horizontal="center" vertical="top" wrapText="1"/>
    </xf>
    <xf numFmtId="0" fontId="2" fillId="7" borderId="1" xfId="0" applyFont="1" applyFill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4" xfId="0" applyFont="1" applyBorder="1"/>
    <xf numFmtId="43" fontId="4" fillId="4" borderId="4" xfId="1" applyFont="1" applyFill="1" applyBorder="1" applyAlignment="1">
      <alignment horizontal="center" vertical="top" wrapText="1"/>
    </xf>
    <xf numFmtId="43" fontId="2" fillId="4" borderId="4" xfId="1" applyFont="1" applyFill="1" applyBorder="1" applyAlignment="1">
      <alignment horizontal="center" vertical="top" wrapText="1"/>
    </xf>
    <xf numFmtId="0" fontId="2" fillId="0" borderId="0" xfId="0" applyFont="1" applyAlignment="1">
      <alignment vertical="top"/>
    </xf>
    <xf numFmtId="43" fontId="2" fillId="4" borderId="0" xfId="1" applyFont="1" applyFill="1" applyAlignment="1">
      <alignment horizontal="right" vertical="top"/>
    </xf>
    <xf numFmtId="43" fontId="2" fillId="0" borderId="0" xfId="1" applyFont="1" applyAlignment="1">
      <alignment horizontal="right" vertical="top"/>
    </xf>
    <xf numFmtId="4" fontId="2" fillId="0" borderId="0" xfId="0" applyNumberFormat="1" applyFont="1" applyAlignment="1">
      <alignment horizontal="center" vertical="top"/>
    </xf>
    <xf numFmtId="43" fontId="2" fillId="4" borderId="0" xfId="1" applyFont="1" applyFill="1" applyBorder="1" applyAlignment="1">
      <alignment horizontal="left" vertical="top" wrapText="1"/>
    </xf>
    <xf numFmtId="43" fontId="2" fillId="4" borderId="0" xfId="1" applyFont="1" applyFill="1" applyBorder="1" applyAlignment="1">
      <alignment vertical="top" wrapText="1"/>
    </xf>
    <xf numFmtId="0" fontId="2" fillId="0" borderId="0" xfId="0" applyFont="1" applyAlignment="1">
      <alignment horizontal="left"/>
    </xf>
    <xf numFmtId="43" fontId="2" fillId="0" borderId="0" xfId="1" applyFont="1" applyAlignment="1">
      <alignment horizontal="left" vertical="top"/>
    </xf>
    <xf numFmtId="43" fontId="2" fillId="4" borderId="0" xfId="1" applyFont="1" applyFill="1" applyAlignment="1">
      <alignment horizontal="center" vertical="top"/>
    </xf>
    <xf numFmtId="0" fontId="2" fillId="0" borderId="0" xfId="0" applyFont="1" applyAlignment="1">
      <alignment horizontal="left" vertical="top" wrapText="1"/>
    </xf>
    <xf numFmtId="43" fontId="2" fillId="4" borderId="0" xfId="1" applyFont="1" applyFill="1" applyBorder="1" applyAlignment="1">
      <alignment vertical="top"/>
    </xf>
    <xf numFmtId="0" fontId="2" fillId="0" borderId="0" xfId="0" applyFont="1" applyAlignment="1">
      <alignment horizontal="center" vertical="top" wrapText="1"/>
    </xf>
    <xf numFmtId="43" fontId="2" fillId="4" borderId="0" xfId="1" applyFont="1" applyFill="1" applyAlignment="1">
      <alignment vertical="top"/>
    </xf>
    <xf numFmtId="43" fontId="28" fillId="4" borderId="0" xfId="1" applyFont="1" applyFill="1" applyBorder="1" applyAlignment="1">
      <alignment horizontal="center" vertical="top"/>
    </xf>
    <xf numFmtId="0" fontId="2" fillId="4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3" fontId="4" fillId="0" borderId="1" xfId="0" applyNumberFormat="1" applyFont="1" applyBorder="1" applyAlignment="1">
      <alignment horizontal="left" vertical="center" wrapText="1"/>
    </xf>
    <xf numFmtId="43" fontId="21" fillId="6" borderId="1" xfId="1" applyFont="1" applyFill="1" applyBorder="1" applyAlignment="1">
      <alignment horizontal="left" vertical="center" wrapText="1" shrinkToFit="1"/>
    </xf>
    <xf numFmtId="0" fontId="26" fillId="0" borderId="0" xfId="0" applyFont="1"/>
    <xf numFmtId="0" fontId="29" fillId="9" borderId="1" xfId="0" applyFont="1" applyFill="1" applyBorder="1" applyAlignment="1">
      <alignment horizontal="center" vertical="center"/>
    </xf>
    <xf numFmtId="43" fontId="29" fillId="9" borderId="1" xfId="1" applyFont="1" applyFill="1" applyBorder="1" applyAlignment="1">
      <alignment horizontal="left" vertical="center" shrinkToFit="1"/>
    </xf>
    <xf numFmtId="0" fontId="29" fillId="9" borderId="1" xfId="0" applyFont="1" applyFill="1" applyBorder="1" applyAlignment="1">
      <alignment horizontal="center" vertical="center" wrapText="1"/>
    </xf>
    <xf numFmtId="43" fontId="29" fillId="9" borderId="1" xfId="1" applyFont="1" applyFill="1" applyBorder="1" applyAlignment="1">
      <alignment horizontal="left" vertical="center"/>
    </xf>
    <xf numFmtId="0" fontId="29" fillId="9" borderId="1" xfId="0" applyFont="1" applyFill="1" applyBorder="1" applyAlignment="1">
      <alignment horizontal="left" vertical="center" wrapText="1" shrinkToFit="1"/>
    </xf>
    <xf numFmtId="43" fontId="29" fillId="9" borderId="1" xfId="1" applyFont="1" applyFill="1" applyBorder="1" applyAlignment="1">
      <alignment horizontal="right" vertical="center" wrapText="1" shrinkToFit="1"/>
    </xf>
    <xf numFmtId="187" fontId="29" fillId="9" borderId="1" xfId="0" applyNumberFormat="1" applyFont="1" applyFill="1" applyBorder="1" applyAlignment="1">
      <alignment horizontal="left" vertical="center" wrapText="1"/>
    </xf>
    <xf numFmtId="0" fontId="29" fillId="10" borderId="1" xfId="0" applyFont="1" applyFill="1" applyBorder="1" applyAlignment="1">
      <alignment horizontal="center" vertical="center"/>
    </xf>
    <xf numFmtId="0" fontId="29" fillId="10" borderId="1" xfId="0" applyFont="1" applyFill="1" applyBorder="1" applyAlignment="1">
      <alignment horizontal="center" vertical="center" wrapText="1"/>
    </xf>
    <xf numFmtId="43" fontId="29" fillId="10" borderId="1" xfId="1" applyFont="1" applyFill="1" applyBorder="1" applyAlignment="1">
      <alignment horizontal="left" vertical="center" shrinkToFit="1"/>
    </xf>
    <xf numFmtId="43" fontId="29" fillId="10" borderId="1" xfId="1" applyFont="1" applyFill="1" applyBorder="1" applyAlignment="1">
      <alignment horizontal="left" vertical="center"/>
    </xf>
    <xf numFmtId="0" fontId="29" fillId="10" borderId="1" xfId="0" applyFont="1" applyFill="1" applyBorder="1" applyAlignment="1">
      <alignment horizontal="left" vertical="center" wrapText="1" shrinkToFit="1"/>
    </xf>
    <xf numFmtId="43" fontId="29" fillId="10" borderId="1" xfId="1" applyFont="1" applyFill="1" applyBorder="1" applyAlignment="1">
      <alignment horizontal="right" vertical="center" wrapText="1" shrinkToFit="1"/>
    </xf>
    <xf numFmtId="187" fontId="29" fillId="10" borderId="1" xfId="0" applyNumberFormat="1" applyFont="1" applyFill="1" applyBorder="1" applyAlignment="1">
      <alignment horizontal="left" vertical="center" wrapText="1"/>
    </xf>
    <xf numFmtId="0" fontId="24" fillId="11" borderId="1" xfId="0" applyFont="1" applyFill="1" applyBorder="1" applyAlignment="1">
      <alignment horizontal="center" vertical="center"/>
    </xf>
    <xf numFmtId="43" fontId="24" fillId="11" borderId="1" xfId="0" applyNumberFormat="1" applyFont="1" applyFill="1" applyBorder="1" applyAlignment="1">
      <alignment horizontal="left" vertical="center" shrinkToFit="1"/>
    </xf>
    <xf numFmtId="0" fontId="24" fillId="11" borderId="1" xfId="0" applyFont="1" applyFill="1" applyBorder="1" applyAlignment="1">
      <alignment horizontal="center" vertical="center" wrapText="1"/>
    </xf>
    <xf numFmtId="0" fontId="24" fillId="11" borderId="1" xfId="0" applyFont="1" applyFill="1" applyBorder="1" applyAlignment="1">
      <alignment horizontal="left" vertical="center"/>
    </xf>
    <xf numFmtId="0" fontId="24" fillId="11" borderId="1" xfId="0" applyFont="1" applyFill="1" applyBorder="1" applyAlignment="1">
      <alignment horizontal="left" vertical="center" wrapText="1" shrinkToFit="1"/>
    </xf>
    <xf numFmtId="43" fontId="24" fillId="11" borderId="1" xfId="1" applyFont="1" applyFill="1" applyBorder="1" applyAlignment="1">
      <alignment horizontal="right" vertical="center" wrapText="1" shrinkToFit="1"/>
    </xf>
    <xf numFmtId="43" fontId="29" fillId="9" borderId="1" xfId="1" applyFont="1" applyFill="1" applyBorder="1" applyAlignment="1">
      <alignment horizontal="center" vertical="center" shrinkToFit="1"/>
    </xf>
    <xf numFmtId="43" fontId="29" fillId="9" borderId="1" xfId="1" applyFont="1" applyFill="1" applyBorder="1" applyAlignment="1">
      <alignment horizontal="center" vertical="center"/>
    </xf>
    <xf numFmtId="0" fontId="29" fillId="9" borderId="1" xfId="0" applyFont="1" applyFill="1" applyBorder="1" applyAlignment="1">
      <alignment horizontal="center" vertical="center" wrapText="1" shrinkToFit="1"/>
    </xf>
    <xf numFmtId="187" fontId="29" fillId="9" borderId="1" xfId="0" applyNumberFormat="1" applyFont="1" applyFill="1" applyBorder="1" applyAlignment="1">
      <alignment horizontal="center" vertical="center" wrapText="1"/>
    </xf>
    <xf numFmtId="0" fontId="21" fillId="11" borderId="1" xfId="0" applyFont="1" applyFill="1" applyBorder="1" applyAlignment="1">
      <alignment horizontal="center" vertical="center"/>
    </xf>
    <xf numFmtId="43" fontId="21" fillId="11" borderId="1" xfId="0" applyNumberFormat="1" applyFont="1" applyFill="1" applyBorder="1" applyAlignment="1">
      <alignment horizontal="center" vertical="center" shrinkToFit="1"/>
    </xf>
    <xf numFmtId="0" fontId="21" fillId="11" borderId="1" xfId="0" applyFont="1" applyFill="1" applyBorder="1" applyAlignment="1">
      <alignment horizontal="center" vertical="center" wrapText="1"/>
    </xf>
    <xf numFmtId="0" fontId="21" fillId="11" borderId="1" xfId="0" applyFont="1" applyFill="1" applyBorder="1" applyAlignment="1">
      <alignment horizontal="center" vertical="center" wrapText="1" shrinkToFit="1"/>
    </xf>
    <xf numFmtId="43" fontId="21" fillId="11" borderId="1" xfId="1" applyFont="1" applyFill="1" applyBorder="1" applyAlignment="1">
      <alignment horizontal="right" vertical="center" wrapText="1" shrinkToFit="1"/>
    </xf>
    <xf numFmtId="0" fontId="21" fillId="13" borderId="1" xfId="0" applyFont="1" applyFill="1" applyBorder="1" applyAlignment="1">
      <alignment vertical="center"/>
    </xf>
    <xf numFmtId="43" fontId="21" fillId="13" borderId="1" xfId="0" applyNumberFormat="1" applyFont="1" applyFill="1" applyBorder="1" applyAlignment="1">
      <alignment vertical="center" shrinkToFit="1"/>
    </xf>
    <xf numFmtId="0" fontId="21" fillId="13" borderId="1" xfId="0" applyFont="1" applyFill="1" applyBorder="1" applyAlignment="1">
      <alignment vertical="center" wrapText="1"/>
    </xf>
    <xf numFmtId="0" fontId="21" fillId="13" borderId="1" xfId="0" applyFont="1" applyFill="1" applyBorder="1" applyAlignment="1">
      <alignment vertical="center" wrapText="1" shrinkToFit="1"/>
    </xf>
    <xf numFmtId="43" fontId="2" fillId="0" borderId="0" xfId="0" applyNumberFormat="1" applyFont="1"/>
    <xf numFmtId="0" fontId="24" fillId="0" borderId="5" xfId="0" applyFont="1" applyBorder="1" applyAlignment="1">
      <alignment vertical="center"/>
    </xf>
    <xf numFmtId="0" fontId="24" fillId="5" borderId="1" xfId="0" applyFont="1" applyFill="1" applyBorder="1" applyAlignment="1">
      <alignment horizontal="center" vertical="center"/>
    </xf>
    <xf numFmtId="4" fontId="31" fillId="0" borderId="1" xfId="0" applyNumberFormat="1" applyFont="1" applyBorder="1" applyAlignment="1">
      <alignment vertical="top"/>
    </xf>
    <xf numFmtId="0" fontId="24" fillId="4" borderId="0" xfId="0" applyFont="1" applyFill="1" applyAlignment="1">
      <alignment horizontal="center" vertical="center" wrapText="1"/>
    </xf>
    <xf numFmtId="0" fontId="24" fillId="4" borderId="0" xfId="0" applyFont="1" applyFill="1" applyAlignment="1">
      <alignment horizontal="left" vertical="center" wrapText="1"/>
    </xf>
    <xf numFmtId="43" fontId="24" fillId="4" borderId="0" xfId="1" applyFont="1" applyFill="1" applyBorder="1" applyAlignment="1">
      <alignment horizontal="center" vertical="center" shrinkToFit="1"/>
    </xf>
    <xf numFmtId="0" fontId="24" fillId="4" borderId="0" xfId="0" applyFont="1" applyFill="1" applyAlignment="1">
      <alignment horizontal="center" vertical="center" shrinkToFit="1"/>
    </xf>
    <xf numFmtId="43" fontId="24" fillId="4" borderId="0" xfId="1" applyFont="1" applyFill="1" applyBorder="1" applyAlignment="1">
      <alignment vertical="center"/>
    </xf>
    <xf numFmtId="187" fontId="24" fillId="4" borderId="0" xfId="0" applyNumberFormat="1" applyFont="1" applyFill="1" applyAlignment="1">
      <alignment horizontal="center" vertical="top" wrapText="1"/>
    </xf>
    <xf numFmtId="0" fontId="24" fillId="4" borderId="0" xfId="0" applyFont="1" applyFill="1" applyAlignment="1">
      <alignment horizontal="center" vertical="top" wrapText="1" shrinkToFit="1"/>
    </xf>
    <xf numFmtId="43" fontId="24" fillId="4" borderId="0" xfId="1" applyFont="1" applyFill="1" applyBorder="1" applyAlignment="1">
      <alignment horizontal="center" vertical="center"/>
    </xf>
    <xf numFmtId="0" fontId="24" fillId="4" borderId="0" xfId="0" applyFont="1" applyFill="1" applyAlignment="1">
      <alignment horizontal="center" vertical="center" wrapText="1" shrinkToFit="1"/>
    </xf>
    <xf numFmtId="43" fontId="24" fillId="4" borderId="0" xfId="1" applyFont="1" applyFill="1" applyBorder="1" applyAlignment="1">
      <alignment horizontal="right" vertical="center" wrapText="1" shrinkToFit="1"/>
    </xf>
    <xf numFmtId="0" fontId="24" fillId="0" borderId="0" xfId="0" applyFont="1"/>
    <xf numFmtId="0" fontId="24" fillId="4" borderId="0" xfId="0" applyFont="1" applyFill="1" applyAlignment="1">
      <alignment horizontal="left" vertical="center"/>
    </xf>
    <xf numFmtId="0" fontId="24" fillId="0" borderId="0" xfId="0" applyFont="1" applyAlignment="1">
      <alignment shrinkToFit="1"/>
    </xf>
    <xf numFmtId="43" fontId="24" fillId="4" borderId="0" xfId="1" applyFont="1" applyFill="1" applyBorder="1" applyAlignment="1">
      <alignment horizontal="center" vertical="center" wrapText="1"/>
    </xf>
    <xf numFmtId="0" fontId="24" fillId="4" borderId="0" xfId="0" applyFont="1" applyFill="1" applyAlignment="1">
      <alignment vertical="center" wrapText="1"/>
    </xf>
    <xf numFmtId="0" fontId="24" fillId="4" borderId="0" xfId="0" applyFont="1" applyFill="1" applyAlignment="1">
      <alignment vertical="center" wrapText="1" shrinkToFit="1"/>
    </xf>
    <xf numFmtId="0" fontId="27" fillId="0" borderId="0" xfId="0" applyFont="1"/>
    <xf numFmtId="43" fontId="28" fillId="4" borderId="0" xfId="1" applyFont="1" applyFill="1" applyBorder="1" applyAlignment="1">
      <alignment vertical="center" wrapText="1"/>
    </xf>
    <xf numFmtId="187" fontId="28" fillId="4" borderId="0" xfId="0" applyNumberFormat="1" applyFont="1" applyFill="1" applyAlignment="1">
      <alignment horizontal="center" vertical="top" wrapText="1"/>
    </xf>
    <xf numFmtId="0" fontId="28" fillId="4" borderId="0" xfId="0" applyFont="1" applyFill="1" applyAlignment="1">
      <alignment horizontal="center" vertical="top" wrapText="1" shrinkToFit="1"/>
    </xf>
    <xf numFmtId="0" fontId="4" fillId="4" borderId="0" xfId="0" applyFont="1" applyFill="1" applyBorder="1" applyAlignment="1">
      <alignment horizontal="center" vertical="center" wrapText="1"/>
    </xf>
    <xf numFmtId="43" fontId="4" fillId="0" borderId="0" xfId="0" applyNumberFormat="1" applyFont="1" applyBorder="1" applyAlignment="1">
      <alignment horizontal="left" vertical="center" wrapText="1"/>
    </xf>
    <xf numFmtId="43" fontId="4" fillId="4" borderId="0" xfId="1" applyFont="1" applyFill="1" applyBorder="1" applyAlignment="1">
      <alignment horizontal="center" vertical="center"/>
    </xf>
    <xf numFmtId="43" fontId="4" fillId="0" borderId="0" xfId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43" fontId="4" fillId="4" borderId="0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24" fillId="4" borderId="0" xfId="0" applyFont="1" applyFill="1" applyBorder="1" applyAlignment="1">
      <alignment horizontal="left" vertical="center" wrapText="1"/>
    </xf>
    <xf numFmtId="43" fontId="24" fillId="4" borderId="0" xfId="1" applyFont="1" applyFill="1" applyBorder="1" applyAlignment="1">
      <alignment horizontal="left" vertical="center" shrinkToFit="1"/>
    </xf>
    <xf numFmtId="0" fontId="24" fillId="4" borderId="0" xfId="0" applyFont="1" applyFill="1" applyBorder="1" applyAlignment="1">
      <alignment horizontal="center" vertical="center" wrapText="1"/>
    </xf>
    <xf numFmtId="43" fontId="24" fillId="4" borderId="0" xfId="0" applyNumberFormat="1" applyFont="1" applyFill="1" applyBorder="1" applyAlignment="1">
      <alignment horizontal="left" vertical="center" wrapText="1" shrinkToFit="1"/>
    </xf>
    <xf numFmtId="0" fontId="24" fillId="4" borderId="0" xfId="0" applyFont="1" applyFill="1" applyBorder="1" applyAlignment="1">
      <alignment horizontal="left" vertical="center" wrapText="1" shrinkToFit="1"/>
    </xf>
    <xf numFmtId="43" fontId="24" fillId="4" borderId="8" xfId="0" applyNumberFormat="1" applyFont="1" applyFill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/>
    </xf>
    <xf numFmtId="187" fontId="2" fillId="7" borderId="1" xfId="0" applyNumberFormat="1" applyFont="1" applyFill="1" applyBorder="1" applyAlignment="1">
      <alignment horizontal="center" vertical="center" wrapText="1"/>
    </xf>
    <xf numFmtId="43" fontId="2" fillId="4" borderId="4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3" fontId="19" fillId="0" borderId="1" xfId="1" applyFont="1" applyBorder="1" applyAlignment="1">
      <alignment horizontal="center" vertical="center"/>
    </xf>
    <xf numFmtId="43" fontId="20" fillId="7" borderId="1" xfId="1" applyFont="1" applyFill="1" applyBorder="1" applyAlignment="1">
      <alignment horizontal="right" vertical="top"/>
    </xf>
    <xf numFmtId="0" fontId="20" fillId="7" borderId="1" xfId="0" applyFont="1" applyFill="1" applyBorder="1" applyAlignment="1">
      <alignment horizontal="center" vertical="top"/>
    </xf>
    <xf numFmtId="2" fontId="20" fillId="7" borderId="1" xfId="0" applyNumberFormat="1" applyFont="1" applyFill="1" applyBorder="1" applyAlignment="1">
      <alignment horizontal="left" vertical="top" wrapText="1"/>
    </xf>
    <xf numFmtId="43" fontId="20" fillId="7" borderId="1" xfId="1" applyFont="1" applyFill="1" applyBorder="1" applyAlignment="1">
      <alignment horizontal="left" vertical="top" wrapText="1"/>
    </xf>
    <xf numFmtId="43" fontId="21" fillId="13" borderId="1" xfId="1" applyFont="1" applyFill="1" applyBorder="1" applyAlignment="1">
      <alignment horizontal="right" vertical="center" wrapText="1" shrinkToFit="1"/>
    </xf>
    <xf numFmtId="4" fontId="31" fillId="0" borderId="1" xfId="0" applyNumberFormat="1" applyFont="1" applyBorder="1"/>
    <xf numFmtId="0" fontId="21" fillId="13" borderId="1" xfId="0" applyFont="1" applyFill="1" applyBorder="1" applyAlignment="1">
      <alignment horizontal="center" vertical="center"/>
    </xf>
    <xf numFmtId="49" fontId="4" fillId="4" borderId="1" xfId="0" applyNumberFormat="1" applyFont="1" applyFill="1" applyBorder="1" applyAlignment="1">
      <alignment horizontal="left" vertical="center" wrapText="1"/>
    </xf>
    <xf numFmtId="43" fontId="4" fillId="4" borderId="1" xfId="1" applyFont="1" applyFill="1" applyBorder="1" applyAlignment="1">
      <alignment horizontal="center" vertical="center" wrapText="1"/>
    </xf>
    <xf numFmtId="0" fontId="24" fillId="0" borderId="5" xfId="0" applyFont="1" applyBorder="1" applyAlignment="1">
      <alignment vertical="top"/>
    </xf>
    <xf numFmtId="0" fontId="24" fillId="0" borderId="0" xfId="0" applyFont="1" applyAlignment="1">
      <alignment horizontal="center" vertical="top"/>
    </xf>
    <xf numFmtId="0" fontId="21" fillId="0" borderId="0" xfId="0" applyFont="1" applyAlignment="1">
      <alignment horizontal="center" vertical="center" wrapText="1"/>
    </xf>
    <xf numFmtId="0" fontId="25" fillId="4" borderId="1" xfId="0" applyFont="1" applyFill="1" applyBorder="1" applyAlignment="1">
      <alignment horizontal="left" vertical="center" wrapText="1"/>
    </xf>
    <xf numFmtId="43" fontId="25" fillId="4" borderId="1" xfId="1" applyFont="1" applyFill="1" applyBorder="1" applyAlignment="1">
      <alignment horizontal="center" vertical="center"/>
    </xf>
    <xf numFmtId="43" fontId="25" fillId="4" borderId="1" xfId="0" applyNumberFormat="1" applyFont="1" applyFill="1" applyBorder="1" applyAlignment="1">
      <alignment horizontal="center" vertical="center" wrapText="1"/>
    </xf>
    <xf numFmtId="43" fontId="24" fillId="4" borderId="1" xfId="1" applyFont="1" applyFill="1" applyBorder="1" applyAlignment="1">
      <alignment horizontal="center" vertical="center"/>
    </xf>
    <xf numFmtId="43" fontId="25" fillId="0" borderId="1" xfId="1" applyFont="1" applyBorder="1" applyAlignment="1">
      <alignment horizontal="center" vertical="center"/>
    </xf>
    <xf numFmtId="43" fontId="24" fillId="4" borderId="1" xfId="1" applyFont="1" applyFill="1" applyBorder="1" applyAlignment="1">
      <alignment horizontal="center" vertical="center" wrapText="1"/>
    </xf>
    <xf numFmtId="4" fontId="33" fillId="0" borderId="1" xfId="0" applyNumberFormat="1" applyFont="1" applyBorder="1" applyAlignment="1">
      <alignment vertical="top"/>
    </xf>
    <xf numFmtId="4" fontId="33" fillId="0" borderId="0" xfId="0" applyNumberFormat="1" applyFont="1"/>
    <xf numFmtId="0" fontId="25" fillId="0" borderId="1" xfId="0" applyFont="1" applyBorder="1" applyAlignment="1">
      <alignment horizontal="center" vertical="center" wrapText="1"/>
    </xf>
    <xf numFmtId="0" fontId="24" fillId="7" borderId="1" xfId="0" applyFont="1" applyFill="1" applyBorder="1" applyAlignment="1">
      <alignment vertical="top"/>
    </xf>
    <xf numFmtId="0" fontId="21" fillId="7" borderId="1" xfId="0" applyFont="1" applyFill="1" applyBorder="1" applyAlignment="1">
      <alignment horizontal="center" vertical="center" wrapText="1"/>
    </xf>
    <xf numFmtId="43" fontId="24" fillId="7" borderId="1" xfId="1" applyFont="1" applyFill="1" applyBorder="1" applyAlignment="1">
      <alignment horizontal="right" vertical="top"/>
    </xf>
    <xf numFmtId="0" fontId="24" fillId="7" borderId="1" xfId="0" applyFont="1" applyFill="1" applyBorder="1" applyAlignment="1">
      <alignment horizontal="center" vertical="top"/>
    </xf>
    <xf numFmtId="2" fontId="24" fillId="7" borderId="1" xfId="0" applyNumberFormat="1" applyFont="1" applyFill="1" applyBorder="1" applyAlignment="1">
      <alignment horizontal="left" vertical="top" wrapText="1"/>
    </xf>
    <xf numFmtId="0" fontId="24" fillId="7" borderId="1" xfId="0" applyFont="1" applyFill="1" applyBorder="1" applyAlignment="1">
      <alignment vertical="top" wrapText="1"/>
    </xf>
    <xf numFmtId="0" fontId="24" fillId="0" borderId="0" xfId="0" applyFont="1" applyAlignment="1">
      <alignment vertical="top" wrapText="1"/>
    </xf>
    <xf numFmtId="0" fontId="24" fillId="0" borderId="4" xfId="0" applyFont="1" applyBorder="1"/>
    <xf numFmtId="43" fontId="25" fillId="4" borderId="4" xfId="1" applyFont="1" applyFill="1" applyBorder="1" applyAlignment="1">
      <alignment horizontal="center" vertical="top" wrapText="1"/>
    </xf>
    <xf numFmtId="43" fontId="24" fillId="4" borderId="4" xfId="1" applyFont="1" applyFill="1" applyBorder="1" applyAlignment="1">
      <alignment horizontal="center" vertical="top" wrapText="1"/>
    </xf>
    <xf numFmtId="0" fontId="24" fillId="0" borderId="0" xfId="0" applyFont="1" applyAlignment="1">
      <alignment vertical="top"/>
    </xf>
    <xf numFmtId="43" fontId="24" fillId="4" borderId="0" xfId="1" applyFont="1" applyFill="1" applyAlignment="1">
      <alignment horizontal="right" vertical="top"/>
    </xf>
    <xf numFmtId="43" fontId="24" fillId="0" borderId="0" xfId="1" applyFont="1" applyAlignment="1">
      <alignment horizontal="right" vertical="top"/>
    </xf>
    <xf numFmtId="4" fontId="24" fillId="0" borderId="0" xfId="0" applyNumberFormat="1" applyFont="1" applyAlignment="1">
      <alignment horizontal="center" vertical="top"/>
    </xf>
    <xf numFmtId="43" fontId="25" fillId="4" borderId="0" xfId="1" applyFont="1" applyFill="1" applyBorder="1" applyAlignment="1">
      <alignment horizontal="center" vertical="top"/>
    </xf>
    <xf numFmtId="43" fontId="24" fillId="4" borderId="0" xfId="1" applyFont="1" applyFill="1" applyBorder="1" applyAlignment="1">
      <alignment horizontal="left" vertical="top" wrapText="1"/>
    </xf>
    <xf numFmtId="43" fontId="24" fillId="4" borderId="0" xfId="1" applyFont="1" applyFill="1" applyBorder="1" applyAlignment="1">
      <alignment vertical="top" wrapText="1"/>
    </xf>
    <xf numFmtId="0" fontId="24" fillId="0" borderId="0" xfId="0" applyFont="1" applyAlignment="1">
      <alignment horizontal="left"/>
    </xf>
    <xf numFmtId="43" fontId="24" fillId="0" borderId="0" xfId="1" applyFont="1" applyAlignment="1">
      <alignment horizontal="left" vertical="top"/>
    </xf>
    <xf numFmtId="43" fontId="24" fillId="4" borderId="0" xfId="1" applyFont="1" applyFill="1" applyAlignment="1">
      <alignment horizontal="center" vertical="top"/>
    </xf>
    <xf numFmtId="0" fontId="24" fillId="0" borderId="0" xfId="0" applyFont="1" applyAlignment="1">
      <alignment horizontal="left" vertical="top" wrapText="1"/>
    </xf>
    <xf numFmtId="43" fontId="24" fillId="4" borderId="0" xfId="1" applyFont="1" applyFill="1" applyBorder="1" applyAlignment="1">
      <alignment vertical="top"/>
    </xf>
    <xf numFmtId="0" fontId="24" fillId="0" borderId="0" xfId="0" applyFont="1" applyAlignment="1">
      <alignment horizontal="center" vertical="top" wrapText="1"/>
    </xf>
    <xf numFmtId="43" fontId="24" fillId="4" borderId="0" xfId="1" applyFont="1" applyFill="1" applyAlignment="1">
      <alignment vertical="top"/>
    </xf>
    <xf numFmtId="43" fontId="25" fillId="0" borderId="0" xfId="1" applyFont="1" applyBorder="1" applyAlignment="1">
      <alignment horizontal="center" vertical="top"/>
    </xf>
    <xf numFmtId="0" fontId="24" fillId="0" borderId="0" xfId="0" applyFont="1" applyAlignment="1">
      <alignment horizontal="center"/>
    </xf>
    <xf numFmtId="43" fontId="34" fillId="4" borderId="0" xfId="1" applyFont="1" applyFill="1" applyBorder="1" applyAlignment="1">
      <alignment horizontal="center" vertical="top"/>
    </xf>
    <xf numFmtId="0" fontId="30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1" fillId="6" borderId="1" xfId="0" applyFont="1" applyFill="1" applyBorder="1" applyAlignment="1">
      <alignment horizontal="center" vertical="center" wrapText="1" shrinkToFit="1"/>
    </xf>
    <xf numFmtId="0" fontId="21" fillId="6" borderId="1" xfId="0" applyFont="1" applyFill="1" applyBorder="1" applyAlignment="1">
      <alignment horizontal="center" vertical="center" wrapText="1"/>
    </xf>
    <xf numFmtId="43" fontId="21" fillId="6" borderId="1" xfId="1" applyFont="1" applyFill="1" applyBorder="1" applyAlignment="1">
      <alignment horizontal="center" vertical="center" wrapText="1" shrinkToFit="1"/>
    </xf>
    <xf numFmtId="0" fontId="21" fillId="6" borderId="3" xfId="0" applyFont="1" applyFill="1" applyBorder="1" applyAlignment="1">
      <alignment horizontal="center" vertical="center" wrapText="1"/>
    </xf>
    <xf numFmtId="0" fontId="21" fillId="6" borderId="2" xfId="0" applyFont="1" applyFill="1" applyBorder="1" applyAlignment="1">
      <alignment horizontal="center" vertical="center" wrapText="1"/>
    </xf>
    <xf numFmtId="0" fontId="21" fillId="6" borderId="3" xfId="0" applyFont="1" applyFill="1" applyBorder="1" applyAlignment="1">
      <alignment horizontal="center" vertical="center" wrapText="1" shrinkToFit="1"/>
    </xf>
    <xf numFmtId="0" fontId="21" fillId="6" borderId="2" xfId="0" applyFont="1" applyFill="1" applyBorder="1" applyAlignment="1">
      <alignment horizontal="center" vertical="center" wrapText="1" shrinkToFit="1"/>
    </xf>
    <xf numFmtId="187" fontId="21" fillId="6" borderId="7" xfId="0" applyNumberFormat="1" applyFont="1" applyFill="1" applyBorder="1" applyAlignment="1">
      <alignment horizontal="center" vertical="center" wrapText="1"/>
    </xf>
    <xf numFmtId="187" fontId="21" fillId="6" borderId="8" xfId="0" applyNumberFormat="1" applyFont="1" applyFill="1" applyBorder="1" applyAlignment="1">
      <alignment horizontal="center" vertical="center" wrapText="1"/>
    </xf>
    <xf numFmtId="0" fontId="21" fillId="12" borderId="1" xfId="0" applyFont="1" applyFill="1" applyBorder="1" applyAlignment="1">
      <alignment horizontal="center" vertical="center"/>
    </xf>
    <xf numFmtId="0" fontId="21" fillId="8" borderId="3" xfId="0" applyFont="1" applyFill="1" applyBorder="1" applyAlignment="1">
      <alignment horizontal="center" vertical="center" wrapText="1"/>
    </xf>
    <xf numFmtId="0" fontId="21" fillId="8" borderId="6" xfId="0" applyFont="1" applyFill="1" applyBorder="1" applyAlignment="1">
      <alignment horizontal="center" vertical="center" wrapText="1"/>
    </xf>
    <xf numFmtId="0" fontId="29" fillId="5" borderId="3" xfId="0" applyFont="1" applyFill="1" applyBorder="1" applyAlignment="1">
      <alignment horizontal="center" vertical="center" wrapText="1"/>
    </xf>
    <xf numFmtId="0" fontId="29" fillId="5" borderId="6" xfId="0" applyFont="1" applyFill="1" applyBorder="1" applyAlignment="1">
      <alignment horizontal="center" vertical="center" wrapText="1"/>
    </xf>
    <xf numFmtId="0" fontId="29" fillId="5" borderId="2" xfId="0" applyFont="1" applyFill="1" applyBorder="1" applyAlignment="1">
      <alignment horizontal="center" vertical="center" wrapText="1"/>
    </xf>
    <xf numFmtId="0" fontId="29" fillId="5" borderId="1" xfId="0" applyFont="1" applyFill="1" applyBorder="1" applyAlignment="1">
      <alignment horizontal="center" vertical="center" wrapText="1"/>
    </xf>
    <xf numFmtId="0" fontId="25" fillId="4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 wrapText="1"/>
    </xf>
    <xf numFmtId="43" fontId="24" fillId="4" borderId="1" xfId="1" applyFont="1" applyFill="1" applyBorder="1" applyAlignment="1">
      <alignment horizontal="center" vertical="center" shrinkToFit="1"/>
    </xf>
    <xf numFmtId="0" fontId="24" fillId="5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 wrapText="1" shrinkToFit="1"/>
    </xf>
    <xf numFmtId="43" fontId="24" fillId="4" borderId="1" xfId="1" applyFont="1" applyFill="1" applyBorder="1" applyAlignment="1">
      <alignment horizontal="right" vertical="center" wrapText="1" shrinkToFit="1"/>
    </xf>
    <xf numFmtId="0" fontId="29" fillId="5" borderId="1" xfId="0" applyFont="1" applyFill="1" applyBorder="1" applyAlignment="1">
      <alignment horizontal="center" wrapText="1"/>
    </xf>
    <xf numFmtId="43" fontId="28" fillId="4" borderId="0" xfId="1" applyFont="1" applyFill="1" applyBorder="1" applyAlignment="1">
      <alignment horizontal="center" vertical="center" wrapText="1"/>
    </xf>
    <xf numFmtId="0" fontId="28" fillId="4" borderId="0" xfId="0" applyFont="1" applyFill="1" applyAlignment="1">
      <alignment horizontal="center"/>
    </xf>
    <xf numFmtId="43" fontId="24" fillId="4" borderId="4" xfId="1" applyFont="1" applyFill="1" applyBorder="1" applyAlignment="1">
      <alignment horizontal="center" vertical="center"/>
    </xf>
    <xf numFmtId="0" fontId="24" fillId="4" borderId="0" xfId="0" applyFont="1" applyFill="1" applyAlignment="1">
      <alignment horizontal="center" vertical="center" wrapText="1"/>
    </xf>
    <xf numFmtId="0" fontId="14" fillId="0" borderId="0" xfId="0" applyFont="1" applyAlignment="1">
      <alignment horizontal="center" vertical="top"/>
    </xf>
    <xf numFmtId="0" fontId="18" fillId="0" borderId="0" xfId="0" applyFont="1" applyAlignment="1">
      <alignment horizontal="center" vertical="top"/>
    </xf>
    <xf numFmtId="0" fontId="18" fillId="0" borderId="5" xfId="0" applyFont="1" applyBorder="1" applyAlignment="1">
      <alignment horizontal="center" vertical="top"/>
    </xf>
    <xf numFmtId="0" fontId="30" fillId="0" borderId="0" xfId="0" applyFont="1" applyAlignment="1">
      <alignment horizontal="center" vertical="top"/>
    </xf>
    <xf numFmtId="0" fontId="24" fillId="0" borderId="0" xfId="0" applyFont="1" applyAlignment="1">
      <alignment horizontal="center" vertical="top"/>
    </xf>
    <xf numFmtId="0" fontId="24" fillId="0" borderId="5" xfId="0" applyFont="1" applyBorder="1" applyAlignment="1">
      <alignment horizontal="left" vertical="top"/>
    </xf>
    <xf numFmtId="43" fontId="24" fillId="4" borderId="7" xfId="1" applyFont="1" applyFill="1" applyBorder="1" applyAlignment="1">
      <alignment horizontal="center" vertical="center"/>
    </xf>
    <xf numFmtId="43" fontId="24" fillId="4" borderId="8" xfId="1" applyFont="1" applyFill="1" applyBorder="1" applyAlignment="1">
      <alignment horizontal="center" vertical="center"/>
    </xf>
    <xf numFmtId="43" fontId="25" fillId="4" borderId="7" xfId="0" applyNumberFormat="1" applyFont="1" applyFill="1" applyBorder="1" applyAlignment="1">
      <alignment horizontal="center" vertical="center" wrapText="1"/>
    </xf>
    <xf numFmtId="43" fontId="25" fillId="4" borderId="8" xfId="0" applyNumberFormat="1" applyFont="1" applyFill="1" applyBorder="1" applyAlignment="1">
      <alignment horizontal="center" vertical="center" wrapText="1"/>
    </xf>
    <xf numFmtId="0" fontId="25" fillId="4" borderId="7" xfId="0" applyFont="1" applyFill="1" applyBorder="1" applyAlignment="1">
      <alignment horizontal="center" vertical="center" wrapText="1"/>
    </xf>
    <xf numFmtId="0" fontId="25" fillId="4" borderId="8" xfId="0" applyFont="1" applyFill="1" applyBorder="1" applyAlignment="1">
      <alignment horizontal="center" vertical="center" wrapText="1"/>
    </xf>
    <xf numFmtId="0" fontId="24" fillId="4" borderId="7" xfId="0" applyFont="1" applyFill="1" applyBorder="1" applyAlignment="1">
      <alignment horizontal="left" vertical="center" wrapText="1"/>
    </xf>
    <xf numFmtId="0" fontId="24" fillId="4" borderId="8" xfId="0" applyFont="1" applyFill="1" applyBorder="1" applyAlignment="1">
      <alignment horizontal="left" vertical="center" wrapText="1"/>
    </xf>
    <xf numFmtId="0" fontId="24" fillId="4" borderId="7" xfId="0" applyFont="1" applyFill="1" applyBorder="1" applyAlignment="1">
      <alignment horizontal="center" vertical="center" wrapText="1"/>
    </xf>
    <xf numFmtId="0" fontId="24" fillId="4" borderId="8" xfId="0" applyFont="1" applyFill="1" applyBorder="1" applyAlignment="1">
      <alignment horizontal="center" vertical="center" wrapText="1"/>
    </xf>
    <xf numFmtId="43" fontId="24" fillId="4" borderId="7" xfId="1" applyFont="1" applyFill="1" applyBorder="1" applyAlignment="1">
      <alignment horizontal="center" vertical="center" shrinkToFit="1"/>
    </xf>
    <xf numFmtId="43" fontId="24" fillId="4" borderId="8" xfId="1" applyFont="1" applyFill="1" applyBorder="1" applyAlignment="1">
      <alignment horizontal="center" vertical="center" shrinkToFit="1"/>
    </xf>
    <xf numFmtId="187" fontId="6" fillId="6" borderId="7" xfId="0" applyNumberFormat="1" applyFont="1" applyFill="1" applyBorder="1" applyAlignment="1">
      <alignment horizontal="center" vertical="center" wrapText="1"/>
    </xf>
    <xf numFmtId="187" fontId="6" fillId="6" borderId="8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 shrinkToFit="1"/>
    </xf>
    <xf numFmtId="0" fontId="5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5" xfId="0" applyFont="1" applyBorder="1" applyAlignment="1">
      <alignment vertical="top"/>
    </xf>
    <xf numFmtId="0" fontId="6" fillId="6" borderId="1" xfId="0" applyFont="1" applyFill="1" applyBorder="1" applyAlignment="1">
      <alignment horizontal="center" vertical="center" wrapText="1"/>
    </xf>
    <xf numFmtId="43" fontId="6" fillId="6" borderId="1" xfId="1" applyFont="1" applyFill="1" applyBorder="1" applyAlignment="1">
      <alignment horizontal="center" vertical="center" wrapText="1" shrinkToFi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2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 shrinkToFit="1"/>
    </xf>
    <xf numFmtId="0" fontId="6" fillId="6" borderId="2" xfId="0" applyFont="1" applyFill="1" applyBorder="1" applyAlignment="1">
      <alignment horizontal="center" vertical="center" wrapText="1" shrinkToFit="1"/>
    </xf>
    <xf numFmtId="0" fontId="13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9" fillId="0" borderId="5" xfId="0" applyFont="1" applyBorder="1" applyAlignment="1">
      <alignment horizontal="left" vertical="top"/>
    </xf>
    <xf numFmtId="0" fontId="2" fillId="0" borderId="5" xfId="0" applyFont="1" applyBorder="1" applyAlignment="1">
      <alignment horizontal="left" vertical="top"/>
    </xf>
  </cellXfs>
  <cellStyles count="3">
    <cellStyle name="Normal 2" xfId="2" xr:uid="{451B8043-5950-471B-986F-9D786738E585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F36DC-EFF7-473D-8DD5-3DE5BCECB903}">
  <dimension ref="A1:N246"/>
  <sheetViews>
    <sheetView topLeftCell="A10" workbookViewId="0">
      <selection activeCell="G8" sqref="G8"/>
    </sheetView>
  </sheetViews>
  <sheetFormatPr defaultRowHeight="15" x14ac:dyDescent="0.25"/>
  <cols>
    <col min="1" max="1" width="4.796875" style="183" customWidth="1"/>
    <col min="2" max="2" width="19.69921875" style="183" customWidth="1"/>
    <col min="3" max="3" width="11.69921875" style="183" customWidth="1"/>
    <col min="4" max="4" width="11.19921875" style="183" customWidth="1"/>
    <col min="5" max="5" width="9.09765625" style="183" bestFit="1" customWidth="1"/>
    <col min="6" max="6" width="16.5" style="183" customWidth="1"/>
    <col min="7" max="7" width="10.19921875" style="183" customWidth="1"/>
    <col min="8" max="8" width="14.69921875" style="183" customWidth="1"/>
    <col min="9" max="9" width="12.19921875" style="183" customWidth="1"/>
    <col min="10" max="10" width="8" style="183" customWidth="1"/>
    <col min="11" max="11" width="12.5" style="183" customWidth="1"/>
    <col min="12" max="13" width="14.09765625" style="183" bestFit="1" customWidth="1"/>
    <col min="14" max="14" width="9" style="183" bestFit="1" customWidth="1"/>
    <col min="15" max="16384" width="8.796875" style="183"/>
  </cols>
  <sheetData>
    <row r="1" spans="1:11" ht="18.600000000000001" x14ac:dyDescent="0.25">
      <c r="A1" s="309" t="s">
        <v>596</v>
      </c>
      <c r="B1" s="309"/>
      <c r="C1" s="309"/>
      <c r="D1" s="309"/>
      <c r="E1" s="309"/>
      <c r="F1" s="309"/>
      <c r="G1" s="309"/>
      <c r="H1" s="309"/>
      <c r="I1" s="309"/>
      <c r="J1" s="309"/>
      <c r="K1" s="309"/>
    </row>
    <row r="2" spans="1:11" ht="18.600000000000001" x14ac:dyDescent="0.25">
      <c r="A2" s="310" t="s">
        <v>513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</row>
    <row r="3" spans="1:11" ht="18.600000000000001" x14ac:dyDescent="0.25">
      <c r="A3" s="218" t="s">
        <v>601</v>
      </c>
      <c r="B3" s="218"/>
      <c r="C3" s="218"/>
      <c r="D3" s="218"/>
      <c r="E3" s="218"/>
      <c r="F3" s="218"/>
      <c r="G3" s="218"/>
      <c r="H3" s="218"/>
      <c r="I3" s="218"/>
      <c r="J3" s="218"/>
      <c r="K3" s="218" t="s">
        <v>553</v>
      </c>
    </row>
    <row r="4" spans="1:11" ht="18.600000000000001" x14ac:dyDescent="0.25">
      <c r="A4" s="311" t="s">
        <v>2</v>
      </c>
      <c r="B4" s="312" t="s">
        <v>3</v>
      </c>
      <c r="C4" s="313" t="s">
        <v>515</v>
      </c>
      <c r="D4" s="313" t="s">
        <v>516</v>
      </c>
      <c r="E4" s="312" t="s">
        <v>514</v>
      </c>
      <c r="F4" s="314" t="s">
        <v>517</v>
      </c>
      <c r="G4" s="315"/>
      <c r="H4" s="316" t="s">
        <v>518</v>
      </c>
      <c r="I4" s="317"/>
      <c r="J4" s="318" t="s">
        <v>17</v>
      </c>
      <c r="K4" s="311" t="s">
        <v>18</v>
      </c>
    </row>
    <row r="5" spans="1:11" ht="66" customHeight="1" x14ac:dyDescent="0.25">
      <c r="A5" s="311"/>
      <c r="B5" s="312"/>
      <c r="C5" s="313"/>
      <c r="D5" s="313"/>
      <c r="E5" s="312"/>
      <c r="F5" s="78" t="s">
        <v>14</v>
      </c>
      <c r="G5" s="79" t="s">
        <v>590</v>
      </c>
      <c r="H5" s="80" t="s">
        <v>15</v>
      </c>
      <c r="I5" s="182" t="s">
        <v>589</v>
      </c>
      <c r="J5" s="319"/>
      <c r="K5" s="311"/>
    </row>
    <row r="6" spans="1:11" ht="18.600000000000001" x14ac:dyDescent="0.25">
      <c r="A6" s="321" t="s">
        <v>554</v>
      </c>
      <c r="B6" s="322"/>
      <c r="C6" s="322"/>
      <c r="D6" s="322"/>
      <c r="E6" s="322"/>
      <c r="F6" s="322"/>
      <c r="G6" s="322"/>
      <c r="H6" s="322"/>
      <c r="I6" s="322"/>
      <c r="J6" s="322"/>
      <c r="K6" s="322"/>
    </row>
    <row r="7" spans="1:11" ht="18.600000000000001" x14ac:dyDescent="0.25">
      <c r="A7" s="219" t="s">
        <v>555</v>
      </c>
      <c r="B7" s="323" t="s">
        <v>556</v>
      </c>
      <c r="C7" s="324"/>
      <c r="D7" s="324"/>
      <c r="E7" s="324"/>
      <c r="F7" s="324"/>
      <c r="G7" s="324"/>
      <c r="H7" s="324"/>
      <c r="I7" s="324"/>
      <c r="J7" s="324"/>
      <c r="K7" s="325"/>
    </row>
    <row r="8" spans="1:11" ht="74.400000000000006" x14ac:dyDescent="0.25">
      <c r="A8" s="116">
        <v>1</v>
      </c>
      <c r="B8" s="117" t="s">
        <v>66</v>
      </c>
      <c r="C8" s="118">
        <v>13500</v>
      </c>
      <c r="D8" s="118">
        <f t="shared" ref="D8:D39" si="0">+C8</f>
        <v>13500</v>
      </c>
      <c r="E8" s="119" t="s">
        <v>22</v>
      </c>
      <c r="F8" s="117" t="s">
        <v>23</v>
      </c>
      <c r="G8" s="118">
        <f t="shared" ref="G8:G15" si="1">+D8</f>
        <v>13500</v>
      </c>
      <c r="H8" s="121" t="str">
        <f>+F8</f>
        <v>สถานีบริการน้ำมันเชื้อเพลิงเพื่อสวัสดิการกองทัพอากาศ 
(ถนนลำลูกกา)</v>
      </c>
      <c r="I8" s="120">
        <f>+G8</f>
        <v>13500</v>
      </c>
      <c r="J8" s="117" t="s">
        <v>27</v>
      </c>
      <c r="K8" s="125" t="s">
        <v>67</v>
      </c>
    </row>
    <row r="9" spans="1:11" ht="18.600000000000001" x14ac:dyDescent="0.25">
      <c r="A9" s="116">
        <v>2</v>
      </c>
      <c r="B9" s="117" t="s">
        <v>36</v>
      </c>
      <c r="C9" s="118">
        <v>54000</v>
      </c>
      <c r="D9" s="118">
        <f t="shared" si="0"/>
        <v>54000</v>
      </c>
      <c r="E9" s="119" t="s">
        <v>22</v>
      </c>
      <c r="F9" s="117" t="s">
        <v>70</v>
      </c>
      <c r="G9" s="118">
        <f t="shared" si="1"/>
        <v>54000</v>
      </c>
      <c r="H9" s="121" t="str">
        <f t="shared" ref="H9:H40" si="2">+F9</f>
        <v>นางสวาท ขวัญสมฤทธิ์</v>
      </c>
      <c r="I9" s="120">
        <f t="shared" ref="I9:I72" si="3">+G9</f>
        <v>54000</v>
      </c>
      <c r="J9" s="117" t="s">
        <v>27</v>
      </c>
      <c r="K9" s="125" t="s">
        <v>77</v>
      </c>
    </row>
    <row r="10" spans="1:11" ht="37.200000000000003" x14ac:dyDescent="0.25">
      <c r="A10" s="116">
        <v>3</v>
      </c>
      <c r="B10" s="122" t="s">
        <v>86</v>
      </c>
      <c r="C10" s="118">
        <v>1000</v>
      </c>
      <c r="D10" s="118">
        <f t="shared" si="0"/>
        <v>1000</v>
      </c>
      <c r="E10" s="119" t="s">
        <v>22</v>
      </c>
      <c r="F10" s="123" t="s">
        <v>81</v>
      </c>
      <c r="G10" s="118">
        <f t="shared" si="1"/>
        <v>1000</v>
      </c>
      <c r="H10" s="121" t="str">
        <f t="shared" si="2"/>
        <v xml:space="preserve">พีแอนด์พี (P&amp;P) </v>
      </c>
      <c r="I10" s="120">
        <f t="shared" si="3"/>
        <v>1000</v>
      </c>
      <c r="J10" s="117" t="s">
        <v>27</v>
      </c>
      <c r="K10" s="125" t="s">
        <v>82</v>
      </c>
    </row>
    <row r="11" spans="1:11" ht="37.200000000000003" x14ac:dyDescent="0.25">
      <c r="A11" s="116">
        <v>4</v>
      </c>
      <c r="B11" s="122" t="s">
        <v>88</v>
      </c>
      <c r="C11" s="118">
        <v>1000</v>
      </c>
      <c r="D11" s="118">
        <f t="shared" si="0"/>
        <v>1000</v>
      </c>
      <c r="E11" s="119" t="s">
        <v>22</v>
      </c>
      <c r="F11" s="123" t="s">
        <v>81</v>
      </c>
      <c r="G11" s="118">
        <f t="shared" si="1"/>
        <v>1000</v>
      </c>
      <c r="H11" s="121" t="str">
        <f t="shared" si="2"/>
        <v xml:space="preserve">พีแอนด์พี (P&amp;P) </v>
      </c>
      <c r="I11" s="120">
        <f t="shared" si="3"/>
        <v>1000</v>
      </c>
      <c r="J11" s="117" t="s">
        <v>27</v>
      </c>
      <c r="K11" s="125" t="s">
        <v>83</v>
      </c>
    </row>
    <row r="12" spans="1:11" ht="37.200000000000003" x14ac:dyDescent="0.25">
      <c r="A12" s="116">
        <v>5</v>
      </c>
      <c r="B12" s="117" t="s">
        <v>36</v>
      </c>
      <c r="C12" s="118">
        <v>180000</v>
      </c>
      <c r="D12" s="118">
        <f t="shared" si="0"/>
        <v>180000</v>
      </c>
      <c r="E12" s="119" t="s">
        <v>22</v>
      </c>
      <c r="F12" s="117" t="s">
        <v>50</v>
      </c>
      <c r="G12" s="118">
        <f t="shared" si="1"/>
        <v>180000</v>
      </c>
      <c r="H12" s="121" t="str">
        <f t="shared" si="2"/>
        <v>นางสาวศศิกานต์  
พวงทอง</v>
      </c>
      <c r="I12" s="120">
        <f t="shared" si="3"/>
        <v>180000</v>
      </c>
      <c r="J12" s="117" t="s">
        <v>27</v>
      </c>
      <c r="K12" s="125" t="s">
        <v>504</v>
      </c>
    </row>
    <row r="13" spans="1:11" ht="18.600000000000001" x14ac:dyDescent="0.25">
      <c r="A13" s="116">
        <v>6</v>
      </c>
      <c r="B13" s="117" t="s">
        <v>36</v>
      </c>
      <c r="C13" s="118">
        <v>180000</v>
      </c>
      <c r="D13" s="118">
        <f t="shared" si="0"/>
        <v>180000</v>
      </c>
      <c r="E13" s="119" t="s">
        <v>22</v>
      </c>
      <c r="F13" s="117" t="s">
        <v>37</v>
      </c>
      <c r="G13" s="118">
        <f t="shared" si="1"/>
        <v>180000</v>
      </c>
      <c r="H13" s="121" t="str">
        <f t="shared" si="2"/>
        <v>นางสาวพีรดา  วรดลย์</v>
      </c>
      <c r="I13" s="120">
        <f t="shared" si="3"/>
        <v>180000</v>
      </c>
      <c r="J13" s="117" t="s">
        <v>27</v>
      </c>
      <c r="K13" s="125" t="s">
        <v>505</v>
      </c>
    </row>
    <row r="14" spans="1:11" ht="18.600000000000001" x14ac:dyDescent="0.25">
      <c r="A14" s="116">
        <v>7</v>
      </c>
      <c r="B14" s="117" t="s">
        <v>36</v>
      </c>
      <c r="C14" s="118">
        <v>180000</v>
      </c>
      <c r="D14" s="118">
        <f t="shared" si="0"/>
        <v>180000</v>
      </c>
      <c r="E14" s="119" t="s">
        <v>22</v>
      </c>
      <c r="F14" s="117" t="s">
        <v>38</v>
      </c>
      <c r="G14" s="118">
        <f t="shared" si="1"/>
        <v>180000</v>
      </c>
      <c r="H14" s="121" t="str">
        <f t="shared" si="2"/>
        <v>นายสุเมธ อินสุวรรณ</v>
      </c>
      <c r="I14" s="120">
        <f t="shared" si="3"/>
        <v>180000</v>
      </c>
      <c r="J14" s="117" t="s">
        <v>27</v>
      </c>
      <c r="K14" s="125" t="s">
        <v>506</v>
      </c>
    </row>
    <row r="15" spans="1:11" ht="37.200000000000003" x14ac:dyDescent="0.25">
      <c r="A15" s="116">
        <v>8</v>
      </c>
      <c r="B15" s="117" t="s">
        <v>36</v>
      </c>
      <c r="C15" s="118">
        <v>180000</v>
      </c>
      <c r="D15" s="118">
        <f t="shared" si="0"/>
        <v>180000</v>
      </c>
      <c r="E15" s="119" t="s">
        <v>22</v>
      </c>
      <c r="F15" s="117" t="s">
        <v>90</v>
      </c>
      <c r="G15" s="118">
        <f t="shared" si="1"/>
        <v>180000</v>
      </c>
      <c r="H15" s="121" t="str">
        <f t="shared" si="2"/>
        <v>นางสาวเพชรปัญญา 
ศรีรัศมี</v>
      </c>
      <c r="I15" s="120">
        <f t="shared" si="3"/>
        <v>180000</v>
      </c>
      <c r="J15" s="117" t="s">
        <v>27</v>
      </c>
      <c r="K15" s="125" t="s">
        <v>507</v>
      </c>
    </row>
    <row r="16" spans="1:11" ht="18.600000000000001" x14ac:dyDescent="0.25">
      <c r="A16" s="116">
        <v>9</v>
      </c>
      <c r="B16" s="117" t="s">
        <v>36</v>
      </c>
      <c r="C16" s="118">
        <v>180000</v>
      </c>
      <c r="D16" s="118">
        <f t="shared" si="0"/>
        <v>180000</v>
      </c>
      <c r="E16" s="119" t="s">
        <v>22</v>
      </c>
      <c r="F16" s="117" t="s">
        <v>68</v>
      </c>
      <c r="G16" s="118">
        <f>+C16</f>
        <v>180000</v>
      </c>
      <c r="H16" s="121" t="str">
        <f t="shared" si="2"/>
        <v>นางสาวเปมิกา ดวงสว่าง</v>
      </c>
      <c r="I16" s="120">
        <f t="shared" si="3"/>
        <v>180000</v>
      </c>
      <c r="J16" s="117" t="s">
        <v>27</v>
      </c>
      <c r="K16" s="125" t="s">
        <v>508</v>
      </c>
    </row>
    <row r="17" spans="1:11" ht="18.600000000000001" x14ac:dyDescent="0.25">
      <c r="A17" s="116">
        <v>10</v>
      </c>
      <c r="B17" s="117" t="s">
        <v>36</v>
      </c>
      <c r="C17" s="118">
        <v>54000</v>
      </c>
      <c r="D17" s="118">
        <f t="shared" si="0"/>
        <v>54000</v>
      </c>
      <c r="E17" s="119" t="s">
        <v>22</v>
      </c>
      <c r="F17" s="117" t="s">
        <v>69</v>
      </c>
      <c r="G17" s="118">
        <f t="shared" ref="G17:G23" si="4">+D17</f>
        <v>54000</v>
      </c>
      <c r="H17" s="121" t="str">
        <f t="shared" si="2"/>
        <v>นายจีรวัฒน์ บุญมี</v>
      </c>
      <c r="I17" s="120">
        <f t="shared" si="3"/>
        <v>54000</v>
      </c>
      <c r="J17" s="117" t="s">
        <v>27</v>
      </c>
      <c r="K17" s="125" t="s">
        <v>509</v>
      </c>
    </row>
    <row r="18" spans="1:11" ht="37.200000000000003" x14ac:dyDescent="0.25">
      <c r="A18" s="116">
        <v>11</v>
      </c>
      <c r="B18" s="117" t="s">
        <v>36</v>
      </c>
      <c r="C18" s="118">
        <v>54000</v>
      </c>
      <c r="D18" s="118">
        <f t="shared" si="0"/>
        <v>54000</v>
      </c>
      <c r="E18" s="119" t="s">
        <v>22</v>
      </c>
      <c r="F18" s="117" t="s">
        <v>89</v>
      </c>
      <c r="G18" s="118">
        <f t="shared" si="4"/>
        <v>54000</v>
      </c>
      <c r="H18" s="121" t="str">
        <f t="shared" si="2"/>
        <v>นายพงษ์สวัสดิ์ 
พรมนันท์</v>
      </c>
      <c r="I18" s="120">
        <f t="shared" si="3"/>
        <v>54000</v>
      </c>
      <c r="J18" s="117" t="s">
        <v>27</v>
      </c>
      <c r="K18" s="125" t="s">
        <v>510</v>
      </c>
    </row>
    <row r="19" spans="1:11" ht="37.200000000000003" x14ac:dyDescent="0.25">
      <c r="A19" s="116">
        <v>12</v>
      </c>
      <c r="B19" s="117" t="s">
        <v>79</v>
      </c>
      <c r="C19" s="118">
        <v>1583.6</v>
      </c>
      <c r="D19" s="118">
        <f t="shared" si="0"/>
        <v>1583.6</v>
      </c>
      <c r="E19" s="119" t="s">
        <v>22</v>
      </c>
      <c r="F19" s="117" t="s">
        <v>28</v>
      </c>
      <c r="G19" s="118">
        <f t="shared" si="4"/>
        <v>1583.6</v>
      </c>
      <c r="H19" s="121" t="str">
        <f t="shared" si="2"/>
        <v xml:space="preserve"> จี แอนด์ จี 
ดริ้งกิ้ง  วอเตอร์</v>
      </c>
      <c r="I19" s="120">
        <f t="shared" si="3"/>
        <v>1583.6</v>
      </c>
      <c r="J19" s="117" t="s">
        <v>27</v>
      </c>
      <c r="K19" s="125" t="s">
        <v>80</v>
      </c>
    </row>
    <row r="20" spans="1:11" ht="74.400000000000006" x14ac:dyDescent="0.25">
      <c r="A20" s="116">
        <v>13</v>
      </c>
      <c r="B20" s="117" t="s">
        <v>91</v>
      </c>
      <c r="C20" s="118">
        <v>12162.6</v>
      </c>
      <c r="D20" s="118">
        <f t="shared" si="0"/>
        <v>12162.6</v>
      </c>
      <c r="E20" s="119" t="s">
        <v>22</v>
      </c>
      <c r="F20" s="117" t="s">
        <v>23</v>
      </c>
      <c r="G20" s="118">
        <f t="shared" si="4"/>
        <v>12162.6</v>
      </c>
      <c r="H20" s="121" t="str">
        <f t="shared" si="2"/>
        <v>สถานีบริการน้ำมันเชื้อเพลิงเพื่อสวัสดิการกองทัพอากาศ 
(ถนนลำลูกกา)</v>
      </c>
      <c r="I20" s="120">
        <f t="shared" si="3"/>
        <v>12162.6</v>
      </c>
      <c r="J20" s="117" t="s">
        <v>27</v>
      </c>
      <c r="K20" s="125" t="s">
        <v>92</v>
      </c>
    </row>
    <row r="21" spans="1:11" ht="18.600000000000001" x14ac:dyDescent="0.25">
      <c r="A21" s="116">
        <v>14</v>
      </c>
      <c r="B21" s="117" t="s">
        <v>49</v>
      </c>
      <c r="C21" s="118">
        <v>504</v>
      </c>
      <c r="D21" s="118">
        <f t="shared" si="0"/>
        <v>504</v>
      </c>
      <c r="E21" s="119" t="s">
        <v>22</v>
      </c>
      <c r="F21" s="117" t="s">
        <v>46</v>
      </c>
      <c r="G21" s="118">
        <f t="shared" si="4"/>
        <v>504</v>
      </c>
      <c r="H21" s="121" t="str">
        <f t="shared" si="2"/>
        <v>ร้านสมบูรณ์ เครื่องเขียน</v>
      </c>
      <c r="I21" s="120">
        <f t="shared" si="3"/>
        <v>504</v>
      </c>
      <c r="J21" s="117" t="s">
        <v>27</v>
      </c>
      <c r="K21" s="125" t="s">
        <v>93</v>
      </c>
    </row>
    <row r="22" spans="1:11" ht="37.200000000000003" x14ac:dyDescent="0.25">
      <c r="A22" s="116">
        <v>15</v>
      </c>
      <c r="B22" s="117" t="s">
        <v>95</v>
      </c>
      <c r="C22" s="118">
        <v>2140</v>
      </c>
      <c r="D22" s="118">
        <f t="shared" si="0"/>
        <v>2140</v>
      </c>
      <c r="E22" s="119" t="s">
        <v>22</v>
      </c>
      <c r="F22" s="117" t="s">
        <v>39</v>
      </c>
      <c r="G22" s="118">
        <f t="shared" si="4"/>
        <v>2140</v>
      </c>
      <c r="H22" s="121" t="str">
        <f t="shared" si="2"/>
        <v>บริษัท ไฮปริ้น จำกัด</v>
      </c>
      <c r="I22" s="120">
        <f t="shared" si="3"/>
        <v>2140</v>
      </c>
      <c r="J22" s="117" t="s">
        <v>27</v>
      </c>
      <c r="K22" s="125" t="s">
        <v>96</v>
      </c>
    </row>
    <row r="23" spans="1:11" ht="37.200000000000003" x14ac:dyDescent="0.25">
      <c r="A23" s="116">
        <v>16</v>
      </c>
      <c r="B23" s="117" t="s">
        <v>97</v>
      </c>
      <c r="C23" s="118">
        <v>2500</v>
      </c>
      <c r="D23" s="118">
        <f t="shared" si="0"/>
        <v>2500</v>
      </c>
      <c r="E23" s="119" t="s">
        <v>22</v>
      </c>
      <c r="F23" s="117" t="s">
        <v>45</v>
      </c>
      <c r="G23" s="118">
        <f t="shared" si="4"/>
        <v>2500</v>
      </c>
      <c r="H23" s="121" t="str">
        <f t="shared" si="2"/>
        <v>บริษัท วี อาร์ เอ็ม อลูมิเนียม จำกัด</v>
      </c>
      <c r="I23" s="120">
        <f t="shared" si="3"/>
        <v>2500</v>
      </c>
      <c r="J23" s="117" t="s">
        <v>27</v>
      </c>
      <c r="K23" s="125" t="s">
        <v>98</v>
      </c>
    </row>
    <row r="24" spans="1:11" ht="55.8" x14ac:dyDescent="0.25">
      <c r="A24" s="116">
        <v>17</v>
      </c>
      <c r="B24" s="117" t="s">
        <v>99</v>
      </c>
      <c r="C24" s="118">
        <v>3000</v>
      </c>
      <c r="D24" s="118">
        <f t="shared" si="0"/>
        <v>3000</v>
      </c>
      <c r="E24" s="119" t="s">
        <v>22</v>
      </c>
      <c r="F24" s="117" t="s">
        <v>65</v>
      </c>
      <c r="G24" s="118">
        <f>+C24</f>
        <v>3000</v>
      </c>
      <c r="H24" s="121" t="str">
        <f t="shared" si="2"/>
        <v>ร้าน ปิ่นทิกะ ฟลาวเวอร์ ตลาดไท</v>
      </c>
      <c r="I24" s="120">
        <f t="shared" si="3"/>
        <v>3000</v>
      </c>
      <c r="J24" s="117" t="s">
        <v>27</v>
      </c>
      <c r="K24" s="125" t="s">
        <v>100</v>
      </c>
    </row>
    <row r="25" spans="1:11" ht="37.200000000000003" x14ac:dyDescent="0.25">
      <c r="A25" s="116">
        <v>18</v>
      </c>
      <c r="B25" s="117" t="s">
        <v>103</v>
      </c>
      <c r="C25" s="118">
        <v>1669.2</v>
      </c>
      <c r="D25" s="118">
        <f t="shared" si="0"/>
        <v>1669.2</v>
      </c>
      <c r="E25" s="119" t="s">
        <v>22</v>
      </c>
      <c r="F25" s="117" t="s">
        <v>28</v>
      </c>
      <c r="G25" s="118">
        <f t="shared" ref="G25:G56" si="5">+D25</f>
        <v>1669.2</v>
      </c>
      <c r="H25" s="121" t="str">
        <f t="shared" si="2"/>
        <v xml:space="preserve"> จี แอนด์ จี 
ดริ้งกิ้ง  วอเตอร์</v>
      </c>
      <c r="I25" s="120">
        <f t="shared" si="3"/>
        <v>1669.2</v>
      </c>
      <c r="J25" s="117" t="s">
        <v>27</v>
      </c>
      <c r="K25" s="125" t="s">
        <v>104</v>
      </c>
    </row>
    <row r="26" spans="1:11" ht="55.8" x14ac:dyDescent="0.25">
      <c r="A26" s="116">
        <v>19</v>
      </c>
      <c r="B26" s="117" t="s">
        <v>498</v>
      </c>
      <c r="C26" s="118">
        <v>3000</v>
      </c>
      <c r="D26" s="118">
        <f t="shared" si="0"/>
        <v>3000</v>
      </c>
      <c r="E26" s="119" t="s">
        <v>22</v>
      </c>
      <c r="F26" s="117" t="s">
        <v>497</v>
      </c>
      <c r="G26" s="118">
        <f t="shared" si="5"/>
        <v>3000</v>
      </c>
      <c r="H26" s="121" t="str">
        <f t="shared" si="2"/>
        <v>ร้านถ่ายรูปภิรมย์ จูเนียร์</v>
      </c>
      <c r="I26" s="120">
        <f t="shared" si="3"/>
        <v>3000</v>
      </c>
      <c r="J26" s="117" t="s">
        <v>27</v>
      </c>
      <c r="K26" s="125" t="s">
        <v>105</v>
      </c>
    </row>
    <row r="27" spans="1:11" ht="37.200000000000003" x14ac:dyDescent="0.25">
      <c r="A27" s="116">
        <v>20</v>
      </c>
      <c r="B27" s="117" t="s">
        <v>500</v>
      </c>
      <c r="C27" s="118">
        <v>4900</v>
      </c>
      <c r="D27" s="118">
        <f t="shared" si="0"/>
        <v>4900</v>
      </c>
      <c r="E27" s="119" t="s">
        <v>22</v>
      </c>
      <c r="F27" s="117" t="s">
        <v>108</v>
      </c>
      <c r="G27" s="118">
        <f t="shared" si="5"/>
        <v>4900</v>
      </c>
      <c r="H27" s="121" t="str">
        <f t="shared" si="2"/>
        <v>ร้านอาภรณ์</v>
      </c>
      <c r="I27" s="120">
        <f t="shared" si="3"/>
        <v>4900</v>
      </c>
      <c r="J27" s="117" t="s">
        <v>27</v>
      </c>
      <c r="K27" s="125" t="s">
        <v>499</v>
      </c>
    </row>
    <row r="28" spans="1:11" ht="74.400000000000006" x14ac:dyDescent="0.25">
      <c r="A28" s="116">
        <v>21</v>
      </c>
      <c r="B28" s="117" t="s">
        <v>110</v>
      </c>
      <c r="C28" s="118">
        <v>8300</v>
      </c>
      <c r="D28" s="118">
        <f t="shared" si="0"/>
        <v>8300</v>
      </c>
      <c r="E28" s="119" t="s">
        <v>22</v>
      </c>
      <c r="F28" s="117" t="s">
        <v>23</v>
      </c>
      <c r="G28" s="118">
        <f t="shared" si="5"/>
        <v>8300</v>
      </c>
      <c r="H28" s="121" t="str">
        <f t="shared" si="2"/>
        <v>สถานีบริการน้ำมันเชื้อเพลิงเพื่อสวัสดิการกองทัพอากาศ 
(ถนนลำลูกกา)</v>
      </c>
      <c r="I28" s="120">
        <f t="shared" si="3"/>
        <v>8300</v>
      </c>
      <c r="J28" s="117" t="s">
        <v>24</v>
      </c>
      <c r="K28" s="125" t="s">
        <v>111</v>
      </c>
    </row>
    <row r="29" spans="1:11" ht="55.8" x14ac:dyDescent="0.25">
      <c r="A29" s="116">
        <v>22</v>
      </c>
      <c r="B29" s="117" t="s">
        <v>112</v>
      </c>
      <c r="C29" s="118">
        <v>1498</v>
      </c>
      <c r="D29" s="118">
        <f t="shared" si="0"/>
        <v>1498</v>
      </c>
      <c r="E29" s="119" t="s">
        <v>22</v>
      </c>
      <c r="F29" s="117" t="s">
        <v>28</v>
      </c>
      <c r="G29" s="118">
        <f t="shared" si="5"/>
        <v>1498</v>
      </c>
      <c r="H29" s="121" t="str">
        <f t="shared" si="2"/>
        <v xml:space="preserve"> จี แอนด์ จี 
ดริ้งกิ้ง  วอเตอร์</v>
      </c>
      <c r="I29" s="120">
        <f t="shared" si="3"/>
        <v>1498</v>
      </c>
      <c r="J29" s="117" t="s">
        <v>27</v>
      </c>
      <c r="K29" s="125" t="s">
        <v>124</v>
      </c>
    </row>
    <row r="30" spans="1:11" ht="55.8" x14ac:dyDescent="0.25">
      <c r="A30" s="116">
        <v>23</v>
      </c>
      <c r="B30" s="117" t="s">
        <v>112</v>
      </c>
      <c r="C30" s="118">
        <v>2550</v>
      </c>
      <c r="D30" s="118">
        <f t="shared" si="0"/>
        <v>2550</v>
      </c>
      <c r="E30" s="119" t="s">
        <v>22</v>
      </c>
      <c r="F30" s="117" t="s">
        <v>128</v>
      </c>
      <c r="G30" s="118">
        <f t="shared" si="5"/>
        <v>2550</v>
      </c>
      <c r="H30" s="121" t="str">
        <f t="shared" si="2"/>
        <v>ร้านนวศิริ กรอบรูป</v>
      </c>
      <c r="I30" s="120">
        <f t="shared" si="3"/>
        <v>2550</v>
      </c>
      <c r="J30" s="117" t="s">
        <v>27</v>
      </c>
      <c r="K30" s="125" t="s">
        <v>113</v>
      </c>
    </row>
    <row r="31" spans="1:11" ht="37.200000000000003" x14ac:dyDescent="0.25">
      <c r="A31" s="116">
        <v>24</v>
      </c>
      <c r="B31" s="117" t="s">
        <v>126</v>
      </c>
      <c r="C31" s="118">
        <v>1000</v>
      </c>
      <c r="D31" s="118">
        <f t="shared" si="0"/>
        <v>1000</v>
      </c>
      <c r="E31" s="119" t="s">
        <v>22</v>
      </c>
      <c r="F31" s="123" t="s">
        <v>81</v>
      </c>
      <c r="G31" s="118">
        <f t="shared" si="5"/>
        <v>1000</v>
      </c>
      <c r="H31" s="121" t="str">
        <f t="shared" si="2"/>
        <v xml:space="preserve">พีแอนด์พี (P&amp;P) </v>
      </c>
      <c r="I31" s="120">
        <f t="shared" si="3"/>
        <v>1000</v>
      </c>
      <c r="J31" s="117" t="s">
        <v>27</v>
      </c>
      <c r="K31" s="125" t="s">
        <v>114</v>
      </c>
    </row>
    <row r="32" spans="1:11" ht="37.200000000000003" x14ac:dyDescent="0.25">
      <c r="A32" s="116">
        <v>25</v>
      </c>
      <c r="B32" s="117" t="s">
        <v>133</v>
      </c>
      <c r="C32" s="118">
        <v>4902.5</v>
      </c>
      <c r="D32" s="118">
        <f t="shared" si="0"/>
        <v>4902.5</v>
      </c>
      <c r="E32" s="119" t="s">
        <v>22</v>
      </c>
      <c r="F32" s="117" t="s">
        <v>118</v>
      </c>
      <c r="G32" s="118">
        <f t="shared" si="5"/>
        <v>4902.5</v>
      </c>
      <c r="H32" s="121" t="str">
        <f t="shared" si="2"/>
        <v>ร้าน Copy service center</v>
      </c>
      <c r="I32" s="120">
        <f t="shared" si="3"/>
        <v>4902.5</v>
      </c>
      <c r="J32" s="117" t="s">
        <v>27</v>
      </c>
      <c r="K32" s="125" t="s">
        <v>119</v>
      </c>
    </row>
    <row r="33" spans="1:11" ht="37.200000000000003" x14ac:dyDescent="0.25">
      <c r="A33" s="116">
        <v>26</v>
      </c>
      <c r="B33" s="117" t="s">
        <v>56</v>
      </c>
      <c r="C33" s="118">
        <v>1550</v>
      </c>
      <c r="D33" s="118">
        <f t="shared" si="0"/>
        <v>1550</v>
      </c>
      <c r="E33" s="119" t="s">
        <v>22</v>
      </c>
      <c r="F33" s="117" t="s">
        <v>25</v>
      </c>
      <c r="G33" s="118">
        <f t="shared" si="5"/>
        <v>1550</v>
      </c>
      <c r="H33" s="121" t="str">
        <f t="shared" si="2"/>
        <v>บริษัท อุดมภัณฑ์ 
เปเปอร์ จำกัด</v>
      </c>
      <c r="I33" s="120">
        <f t="shared" si="3"/>
        <v>1550</v>
      </c>
      <c r="J33" s="117" t="s">
        <v>27</v>
      </c>
      <c r="K33" s="125" t="s">
        <v>122</v>
      </c>
    </row>
    <row r="34" spans="1:11" ht="55.8" x14ac:dyDescent="0.25">
      <c r="A34" s="116">
        <v>27</v>
      </c>
      <c r="B34" s="117" t="s">
        <v>132</v>
      </c>
      <c r="C34" s="118">
        <v>525</v>
      </c>
      <c r="D34" s="118">
        <f t="shared" si="0"/>
        <v>525</v>
      </c>
      <c r="E34" s="119" t="s">
        <v>22</v>
      </c>
      <c r="F34" s="117" t="s">
        <v>129</v>
      </c>
      <c r="G34" s="118">
        <f t="shared" si="5"/>
        <v>525</v>
      </c>
      <c r="H34" s="121" t="str">
        <f t="shared" si="2"/>
        <v>ร้าน ฟลุ๊คก๊อปปี้ โดยนางสุนันทา สร้อยคำหลา</v>
      </c>
      <c r="I34" s="120">
        <f t="shared" si="3"/>
        <v>525</v>
      </c>
      <c r="J34" s="117" t="s">
        <v>27</v>
      </c>
      <c r="K34" s="125" t="s">
        <v>130</v>
      </c>
    </row>
    <row r="35" spans="1:11" ht="74.400000000000006" x14ac:dyDescent="0.25">
      <c r="A35" s="116">
        <v>28</v>
      </c>
      <c r="B35" s="117" t="s">
        <v>136</v>
      </c>
      <c r="C35" s="118">
        <v>18550</v>
      </c>
      <c r="D35" s="118">
        <f t="shared" si="0"/>
        <v>18550</v>
      </c>
      <c r="E35" s="119" t="s">
        <v>22</v>
      </c>
      <c r="F35" s="117" t="s">
        <v>23</v>
      </c>
      <c r="G35" s="118">
        <f t="shared" si="5"/>
        <v>18550</v>
      </c>
      <c r="H35" s="121" t="str">
        <f t="shared" si="2"/>
        <v>สถานีบริการน้ำมันเชื้อเพลิงเพื่อสวัสดิการกองทัพอากาศ 
(ถนนลำลูกกา)</v>
      </c>
      <c r="I35" s="120">
        <f t="shared" si="3"/>
        <v>18550</v>
      </c>
      <c r="J35" s="117" t="s">
        <v>24</v>
      </c>
      <c r="K35" s="125" t="s">
        <v>137</v>
      </c>
    </row>
    <row r="36" spans="1:11" ht="37.200000000000003" x14ac:dyDescent="0.25">
      <c r="A36" s="116">
        <v>29</v>
      </c>
      <c r="B36" s="117" t="s">
        <v>494</v>
      </c>
      <c r="C36" s="118">
        <v>3240</v>
      </c>
      <c r="D36" s="118">
        <f t="shared" si="0"/>
        <v>3240</v>
      </c>
      <c r="E36" s="119" t="s">
        <v>22</v>
      </c>
      <c r="F36" s="117" t="s">
        <v>511</v>
      </c>
      <c r="G36" s="118">
        <f t="shared" si="5"/>
        <v>3240</v>
      </c>
      <c r="H36" s="124" t="str">
        <f t="shared" si="2"/>
        <v>บรษัทก้าวหน้ารับทรัพย์ 88 จำกัด</v>
      </c>
      <c r="I36" s="120">
        <f t="shared" si="3"/>
        <v>3240</v>
      </c>
      <c r="J36" s="117" t="s">
        <v>27</v>
      </c>
      <c r="K36" s="125" t="s">
        <v>493</v>
      </c>
    </row>
    <row r="37" spans="1:11" ht="55.8" x14ac:dyDescent="0.25">
      <c r="A37" s="116">
        <v>30</v>
      </c>
      <c r="B37" s="117" t="s">
        <v>149</v>
      </c>
      <c r="C37" s="118">
        <v>2300</v>
      </c>
      <c r="D37" s="118">
        <f t="shared" si="0"/>
        <v>2300</v>
      </c>
      <c r="E37" s="119" t="s">
        <v>22</v>
      </c>
      <c r="F37" s="117" t="s">
        <v>144</v>
      </c>
      <c r="G37" s="118">
        <f t="shared" si="5"/>
        <v>2300</v>
      </c>
      <c r="H37" s="121" t="str">
        <f t="shared" si="2"/>
        <v>หจก.ประดิษฐ์ศิลป์ดี</v>
      </c>
      <c r="I37" s="120">
        <f t="shared" si="3"/>
        <v>2300</v>
      </c>
      <c r="J37" s="117" t="s">
        <v>27</v>
      </c>
      <c r="K37" s="125" t="s">
        <v>145</v>
      </c>
    </row>
    <row r="38" spans="1:11" ht="18.600000000000001" x14ac:dyDescent="0.25">
      <c r="A38" s="116">
        <v>31</v>
      </c>
      <c r="B38" s="117" t="s">
        <v>172</v>
      </c>
      <c r="C38" s="118">
        <v>22935.48</v>
      </c>
      <c r="D38" s="118">
        <f t="shared" si="0"/>
        <v>22935.48</v>
      </c>
      <c r="E38" s="119" t="s">
        <v>22</v>
      </c>
      <c r="F38" s="117" t="s">
        <v>170</v>
      </c>
      <c r="G38" s="118">
        <f t="shared" si="5"/>
        <v>22935.48</v>
      </c>
      <c r="H38" s="121" t="str">
        <f t="shared" si="2"/>
        <v>นายพงษ์เอก สิงห์น้อย</v>
      </c>
      <c r="I38" s="120">
        <f t="shared" si="3"/>
        <v>22935.48</v>
      </c>
      <c r="J38" s="117" t="s">
        <v>27</v>
      </c>
      <c r="K38" s="125" t="s">
        <v>171</v>
      </c>
    </row>
    <row r="39" spans="1:11" ht="55.8" x14ac:dyDescent="0.25">
      <c r="A39" s="116">
        <v>32</v>
      </c>
      <c r="B39" s="117" t="s">
        <v>162</v>
      </c>
      <c r="C39" s="118">
        <v>2407.5</v>
      </c>
      <c r="D39" s="118">
        <f t="shared" si="0"/>
        <v>2407.5</v>
      </c>
      <c r="E39" s="119" t="s">
        <v>22</v>
      </c>
      <c r="F39" s="117" t="s">
        <v>54</v>
      </c>
      <c r="G39" s="118">
        <f t="shared" si="5"/>
        <v>2407.5</v>
      </c>
      <c r="H39" s="121" t="str">
        <f t="shared" si="2"/>
        <v>บริษัท เอส ซี แอร์ คอนดิชั่นนิ่ง จำกัด</v>
      </c>
      <c r="I39" s="120">
        <f t="shared" si="3"/>
        <v>2407.5</v>
      </c>
      <c r="J39" s="117" t="s">
        <v>27</v>
      </c>
      <c r="K39" s="125" t="s">
        <v>163</v>
      </c>
    </row>
    <row r="40" spans="1:11" ht="55.8" x14ac:dyDescent="0.25">
      <c r="A40" s="116">
        <v>33</v>
      </c>
      <c r="B40" s="117" t="s">
        <v>255</v>
      </c>
      <c r="C40" s="118">
        <v>4400</v>
      </c>
      <c r="D40" s="118">
        <f t="shared" ref="D40:D71" si="6">+C40</f>
        <v>4400</v>
      </c>
      <c r="E40" s="119" t="s">
        <v>22</v>
      </c>
      <c r="F40" s="117" t="s">
        <v>150</v>
      </c>
      <c r="G40" s="118">
        <f t="shared" si="5"/>
        <v>4400</v>
      </c>
      <c r="H40" s="121" t="str">
        <f t="shared" si="2"/>
        <v>บริษัท ซายน์ โซลูชั่น จำกัด</v>
      </c>
      <c r="I40" s="120">
        <f t="shared" si="3"/>
        <v>4400</v>
      </c>
      <c r="J40" s="117" t="s">
        <v>27</v>
      </c>
      <c r="K40" s="125" t="s">
        <v>151</v>
      </c>
    </row>
    <row r="41" spans="1:11" ht="37.200000000000003" x14ac:dyDescent="0.25">
      <c r="A41" s="116">
        <v>34</v>
      </c>
      <c r="B41" s="117" t="s">
        <v>153</v>
      </c>
      <c r="C41" s="118">
        <v>2400</v>
      </c>
      <c r="D41" s="118">
        <f t="shared" si="6"/>
        <v>2400</v>
      </c>
      <c r="E41" s="119" t="s">
        <v>22</v>
      </c>
      <c r="F41" s="117" t="s">
        <v>150</v>
      </c>
      <c r="G41" s="118">
        <f t="shared" si="5"/>
        <v>2400</v>
      </c>
      <c r="H41" s="121" t="str">
        <f t="shared" ref="H41:H72" si="7">+F41</f>
        <v>บริษัท ซายน์ โซลูชั่น จำกัด</v>
      </c>
      <c r="I41" s="120">
        <f t="shared" si="3"/>
        <v>2400</v>
      </c>
      <c r="J41" s="117" t="s">
        <v>27</v>
      </c>
      <c r="K41" s="125" t="s">
        <v>152</v>
      </c>
    </row>
    <row r="42" spans="1:11" ht="55.8" x14ac:dyDescent="0.25">
      <c r="A42" s="116">
        <v>35</v>
      </c>
      <c r="B42" s="117" t="s">
        <v>158</v>
      </c>
      <c r="C42" s="118">
        <v>4880</v>
      </c>
      <c r="D42" s="118">
        <f t="shared" si="6"/>
        <v>4880</v>
      </c>
      <c r="E42" s="119" t="s">
        <v>22</v>
      </c>
      <c r="F42" s="117" t="s">
        <v>25</v>
      </c>
      <c r="G42" s="118">
        <f t="shared" si="5"/>
        <v>4880</v>
      </c>
      <c r="H42" s="121" t="str">
        <f t="shared" si="7"/>
        <v>บริษัท อุดมภัณฑ์ 
เปเปอร์ จำกัด</v>
      </c>
      <c r="I42" s="120">
        <f t="shared" si="3"/>
        <v>4880</v>
      </c>
      <c r="J42" s="117" t="s">
        <v>27</v>
      </c>
      <c r="K42" s="125" t="s">
        <v>159</v>
      </c>
    </row>
    <row r="43" spans="1:11" ht="55.8" x14ac:dyDescent="0.25">
      <c r="A43" s="116">
        <v>36</v>
      </c>
      <c r="B43" s="117" t="s">
        <v>138</v>
      </c>
      <c r="C43" s="118">
        <v>1184</v>
      </c>
      <c r="D43" s="118">
        <f t="shared" si="6"/>
        <v>1184</v>
      </c>
      <c r="E43" s="119" t="s">
        <v>22</v>
      </c>
      <c r="F43" s="117" t="s">
        <v>139</v>
      </c>
      <c r="G43" s="118">
        <f t="shared" si="5"/>
        <v>1184</v>
      </c>
      <c r="H43" s="121" t="str">
        <f t="shared" si="7"/>
        <v>บริษัท ฟิลเตอร์มาร์ค จำกัด</v>
      </c>
      <c r="I43" s="120">
        <f t="shared" si="3"/>
        <v>1184</v>
      </c>
      <c r="J43" s="117" t="s">
        <v>27</v>
      </c>
      <c r="K43" s="125" t="s">
        <v>254</v>
      </c>
    </row>
    <row r="44" spans="1:11" ht="37.200000000000003" x14ac:dyDescent="0.25">
      <c r="A44" s="116">
        <v>37</v>
      </c>
      <c r="B44" s="117" t="s">
        <v>140</v>
      </c>
      <c r="C44" s="118">
        <v>1284</v>
      </c>
      <c r="D44" s="118">
        <f t="shared" si="6"/>
        <v>1284</v>
      </c>
      <c r="E44" s="119" t="s">
        <v>22</v>
      </c>
      <c r="F44" s="117" t="s">
        <v>28</v>
      </c>
      <c r="G44" s="118">
        <f t="shared" si="5"/>
        <v>1284</v>
      </c>
      <c r="H44" s="121" t="str">
        <f t="shared" si="7"/>
        <v xml:space="preserve"> จี แอนด์ จี 
ดริ้งกิ้ง  วอเตอร์</v>
      </c>
      <c r="I44" s="120">
        <f t="shared" si="3"/>
        <v>1284</v>
      </c>
      <c r="J44" s="117" t="s">
        <v>27</v>
      </c>
      <c r="K44" s="125" t="s">
        <v>148</v>
      </c>
    </row>
    <row r="45" spans="1:11" ht="37.200000000000003" x14ac:dyDescent="0.25">
      <c r="A45" s="116">
        <v>38</v>
      </c>
      <c r="B45" s="117" t="s">
        <v>141</v>
      </c>
      <c r="C45" s="118">
        <v>2540</v>
      </c>
      <c r="D45" s="118">
        <f t="shared" si="6"/>
        <v>2540</v>
      </c>
      <c r="E45" s="119" t="s">
        <v>22</v>
      </c>
      <c r="F45" s="117" t="s">
        <v>142</v>
      </c>
      <c r="G45" s="118">
        <f t="shared" si="5"/>
        <v>2540</v>
      </c>
      <c r="H45" s="121" t="str">
        <f t="shared" si="7"/>
        <v>บริษัท คอมเซเว่น จำกัด (มหาชน)</v>
      </c>
      <c r="I45" s="120">
        <f t="shared" si="3"/>
        <v>2540</v>
      </c>
      <c r="J45" s="117" t="s">
        <v>27</v>
      </c>
      <c r="K45" s="125" t="s">
        <v>147</v>
      </c>
    </row>
    <row r="46" spans="1:11" ht="37.200000000000003" x14ac:dyDescent="0.25">
      <c r="A46" s="116">
        <v>39</v>
      </c>
      <c r="B46" s="117" t="s">
        <v>143</v>
      </c>
      <c r="C46" s="118">
        <v>1159</v>
      </c>
      <c r="D46" s="118">
        <f t="shared" si="6"/>
        <v>1159</v>
      </c>
      <c r="E46" s="119" t="s">
        <v>22</v>
      </c>
      <c r="F46" s="117" t="s">
        <v>46</v>
      </c>
      <c r="G46" s="118">
        <f t="shared" si="5"/>
        <v>1159</v>
      </c>
      <c r="H46" s="121" t="str">
        <f t="shared" si="7"/>
        <v>ร้านสมบูรณ์ เครื่องเขียน</v>
      </c>
      <c r="I46" s="120">
        <f t="shared" si="3"/>
        <v>1159</v>
      </c>
      <c r="J46" s="117" t="s">
        <v>27</v>
      </c>
      <c r="K46" s="125" t="s">
        <v>146</v>
      </c>
    </row>
    <row r="47" spans="1:11" ht="55.8" x14ac:dyDescent="0.25">
      <c r="A47" s="116">
        <v>40</v>
      </c>
      <c r="B47" s="117" t="s">
        <v>157</v>
      </c>
      <c r="C47" s="118">
        <v>489</v>
      </c>
      <c r="D47" s="118">
        <f t="shared" si="6"/>
        <v>489</v>
      </c>
      <c r="E47" s="119" t="s">
        <v>22</v>
      </c>
      <c r="F47" s="117" t="s">
        <v>155</v>
      </c>
      <c r="G47" s="118">
        <f t="shared" si="5"/>
        <v>489</v>
      </c>
      <c r="H47" s="121" t="str">
        <f t="shared" si="7"/>
        <v>นางจิตชญา จันทันการ</v>
      </c>
      <c r="I47" s="120">
        <f t="shared" si="3"/>
        <v>489</v>
      </c>
      <c r="J47" s="117" t="s">
        <v>27</v>
      </c>
      <c r="K47" s="125" t="s">
        <v>154</v>
      </c>
    </row>
    <row r="48" spans="1:11" ht="55.8" x14ac:dyDescent="0.25">
      <c r="A48" s="116">
        <v>41</v>
      </c>
      <c r="B48" s="117" t="s">
        <v>157</v>
      </c>
      <c r="C48" s="118">
        <v>800</v>
      </c>
      <c r="D48" s="118">
        <f t="shared" si="6"/>
        <v>800</v>
      </c>
      <c r="E48" s="119" t="s">
        <v>22</v>
      </c>
      <c r="F48" s="117" t="s">
        <v>175</v>
      </c>
      <c r="G48" s="118">
        <f t="shared" si="5"/>
        <v>800</v>
      </c>
      <c r="H48" s="121" t="str">
        <f t="shared" si="7"/>
        <v xml:space="preserve">ร้านฟลุ๊คก๊อปปี้ </v>
      </c>
      <c r="I48" s="120">
        <f t="shared" si="3"/>
        <v>800</v>
      </c>
      <c r="J48" s="117" t="s">
        <v>27</v>
      </c>
      <c r="K48" s="125" t="s">
        <v>156</v>
      </c>
    </row>
    <row r="49" spans="1:11" ht="74.400000000000006" x14ac:dyDescent="0.25">
      <c r="A49" s="116">
        <v>42</v>
      </c>
      <c r="B49" s="117" t="s">
        <v>177</v>
      </c>
      <c r="C49" s="118">
        <v>18550</v>
      </c>
      <c r="D49" s="118">
        <f t="shared" si="6"/>
        <v>18550</v>
      </c>
      <c r="E49" s="119" t="s">
        <v>22</v>
      </c>
      <c r="F49" s="117" t="s">
        <v>23</v>
      </c>
      <c r="G49" s="118">
        <f t="shared" si="5"/>
        <v>18550</v>
      </c>
      <c r="H49" s="121" t="str">
        <f t="shared" si="7"/>
        <v>สถานีบริการน้ำมันเชื้อเพลิงเพื่อสวัสดิการกองทัพอากาศ 
(ถนนลำลูกกา)</v>
      </c>
      <c r="I49" s="120">
        <f t="shared" si="3"/>
        <v>18550</v>
      </c>
      <c r="J49" s="117" t="s">
        <v>27</v>
      </c>
      <c r="K49" s="125" t="s">
        <v>178</v>
      </c>
    </row>
    <row r="50" spans="1:11" ht="37.200000000000003" x14ac:dyDescent="0.25">
      <c r="A50" s="116">
        <v>43</v>
      </c>
      <c r="B50" s="117" t="s">
        <v>191</v>
      </c>
      <c r="C50" s="118">
        <v>4280</v>
      </c>
      <c r="D50" s="118">
        <f t="shared" si="6"/>
        <v>4280</v>
      </c>
      <c r="E50" s="119" t="s">
        <v>22</v>
      </c>
      <c r="F50" s="117" t="s">
        <v>192</v>
      </c>
      <c r="G50" s="118">
        <f t="shared" si="5"/>
        <v>4280</v>
      </c>
      <c r="H50" s="121" t="str">
        <f t="shared" si="7"/>
        <v>บริษัท เจเอส.บี 199 เซอร์วิส จำกัด</v>
      </c>
      <c r="I50" s="120">
        <f t="shared" si="3"/>
        <v>4280</v>
      </c>
      <c r="J50" s="117" t="s">
        <v>27</v>
      </c>
      <c r="K50" s="125" t="s">
        <v>199</v>
      </c>
    </row>
    <row r="51" spans="1:11" ht="37.200000000000003" x14ac:dyDescent="0.25">
      <c r="A51" s="116">
        <v>44</v>
      </c>
      <c r="B51" s="117" t="s">
        <v>214</v>
      </c>
      <c r="C51" s="118">
        <v>1924.77</v>
      </c>
      <c r="D51" s="118">
        <f t="shared" si="6"/>
        <v>1924.77</v>
      </c>
      <c r="E51" s="119" t="s">
        <v>22</v>
      </c>
      <c r="F51" s="117" t="s">
        <v>64</v>
      </c>
      <c r="G51" s="118">
        <f t="shared" si="5"/>
        <v>1924.77</v>
      </c>
      <c r="H51" s="121" t="str">
        <f t="shared" si="7"/>
        <v>บริษัท ซีอาร์ซี ไทวัสดุ จำกัด</v>
      </c>
      <c r="I51" s="120">
        <f t="shared" si="3"/>
        <v>1924.77</v>
      </c>
      <c r="J51" s="117" t="s">
        <v>27</v>
      </c>
      <c r="K51" s="125" t="s">
        <v>215</v>
      </c>
    </row>
    <row r="52" spans="1:11" ht="37.200000000000003" x14ac:dyDescent="0.25">
      <c r="A52" s="116">
        <v>45</v>
      </c>
      <c r="B52" s="117" t="s">
        <v>256</v>
      </c>
      <c r="C52" s="118">
        <v>553</v>
      </c>
      <c r="D52" s="118">
        <f t="shared" si="6"/>
        <v>553</v>
      </c>
      <c r="E52" s="119" t="s">
        <v>22</v>
      </c>
      <c r="F52" s="117" t="s">
        <v>64</v>
      </c>
      <c r="G52" s="118">
        <f t="shared" si="5"/>
        <v>553</v>
      </c>
      <c r="H52" s="121" t="str">
        <f t="shared" si="7"/>
        <v>บริษัท ซีอาร์ซี ไทวัสดุ จำกัด</v>
      </c>
      <c r="I52" s="120">
        <f t="shared" si="3"/>
        <v>553</v>
      </c>
      <c r="J52" s="117" t="s">
        <v>27</v>
      </c>
      <c r="K52" s="125" t="s">
        <v>216</v>
      </c>
    </row>
    <row r="53" spans="1:11" ht="37.200000000000003" x14ac:dyDescent="0.25">
      <c r="A53" s="116">
        <v>46</v>
      </c>
      <c r="B53" s="117" t="s">
        <v>213</v>
      </c>
      <c r="C53" s="118">
        <v>1412.4</v>
      </c>
      <c r="D53" s="118">
        <f t="shared" si="6"/>
        <v>1412.4</v>
      </c>
      <c r="E53" s="119" t="s">
        <v>22</v>
      </c>
      <c r="F53" s="117" t="s">
        <v>28</v>
      </c>
      <c r="G53" s="118">
        <f t="shared" si="5"/>
        <v>1412.4</v>
      </c>
      <c r="H53" s="121" t="str">
        <f t="shared" si="7"/>
        <v xml:space="preserve"> จี แอนด์ จี 
ดริ้งกิ้ง  วอเตอร์</v>
      </c>
      <c r="I53" s="120">
        <f t="shared" si="3"/>
        <v>1412.4</v>
      </c>
      <c r="J53" s="117" t="s">
        <v>27</v>
      </c>
      <c r="K53" s="125" t="s">
        <v>212</v>
      </c>
    </row>
    <row r="54" spans="1:11" ht="55.8" x14ac:dyDescent="0.25">
      <c r="A54" s="116">
        <v>47</v>
      </c>
      <c r="B54" s="117" t="s">
        <v>195</v>
      </c>
      <c r="C54" s="118">
        <v>4590.3</v>
      </c>
      <c r="D54" s="118">
        <f t="shared" si="6"/>
        <v>4590.3</v>
      </c>
      <c r="E54" s="119" t="s">
        <v>22</v>
      </c>
      <c r="F54" s="117" t="s">
        <v>204</v>
      </c>
      <c r="G54" s="118">
        <f t="shared" si="5"/>
        <v>4590.3</v>
      </c>
      <c r="H54" s="121" t="str">
        <f t="shared" si="7"/>
        <v>บริษัทเน็ตเวิร์คเทคนิค ซิสเต็ม จำกัด</v>
      </c>
      <c r="I54" s="120">
        <f t="shared" si="3"/>
        <v>4590.3</v>
      </c>
      <c r="J54" s="117" t="s">
        <v>27</v>
      </c>
      <c r="K54" s="125" t="s">
        <v>205</v>
      </c>
    </row>
    <row r="55" spans="1:11" ht="93" x14ac:dyDescent="0.25">
      <c r="A55" s="116">
        <v>48</v>
      </c>
      <c r="B55" s="117" t="s">
        <v>258</v>
      </c>
      <c r="C55" s="118">
        <v>2240</v>
      </c>
      <c r="D55" s="118">
        <f t="shared" si="6"/>
        <v>2240</v>
      </c>
      <c r="E55" s="119" t="s">
        <v>22</v>
      </c>
      <c r="F55" s="117" t="s">
        <v>197</v>
      </c>
      <c r="G55" s="118">
        <f t="shared" si="5"/>
        <v>2240</v>
      </c>
      <c r="H55" s="121" t="str">
        <f t="shared" si="7"/>
        <v>ร้านก๊อปปี้วัน โดยนายพนม ลุประสิทธิการ</v>
      </c>
      <c r="I55" s="120">
        <f t="shared" si="3"/>
        <v>2240</v>
      </c>
      <c r="J55" s="117" t="s">
        <v>27</v>
      </c>
      <c r="K55" s="125" t="s">
        <v>198</v>
      </c>
    </row>
    <row r="56" spans="1:11" ht="74.400000000000006" x14ac:dyDescent="0.25">
      <c r="A56" s="116">
        <v>49</v>
      </c>
      <c r="B56" s="117" t="s">
        <v>184</v>
      </c>
      <c r="C56" s="118">
        <v>3600</v>
      </c>
      <c r="D56" s="118">
        <f t="shared" si="6"/>
        <v>3600</v>
      </c>
      <c r="E56" s="119" t="s">
        <v>22</v>
      </c>
      <c r="F56" s="117" t="s">
        <v>55</v>
      </c>
      <c r="G56" s="118">
        <f t="shared" si="5"/>
        <v>3600</v>
      </c>
      <c r="H56" s="121" t="str">
        <f t="shared" si="7"/>
        <v>บริษัทอุดมภัณฑ์เปเปอร์ จำกัด</v>
      </c>
      <c r="I56" s="120">
        <f t="shared" si="3"/>
        <v>3600</v>
      </c>
      <c r="J56" s="117" t="s">
        <v>27</v>
      </c>
      <c r="K56" s="125" t="s">
        <v>185</v>
      </c>
    </row>
    <row r="57" spans="1:11" ht="55.8" x14ac:dyDescent="0.25">
      <c r="A57" s="116">
        <v>50</v>
      </c>
      <c r="B57" s="117" t="s">
        <v>186</v>
      </c>
      <c r="C57" s="118">
        <v>1090</v>
      </c>
      <c r="D57" s="118">
        <f t="shared" si="6"/>
        <v>1090</v>
      </c>
      <c r="E57" s="119" t="s">
        <v>22</v>
      </c>
      <c r="F57" s="117" t="s">
        <v>55</v>
      </c>
      <c r="G57" s="118">
        <f t="shared" ref="G57:G85" si="8">+D57</f>
        <v>1090</v>
      </c>
      <c r="H57" s="121" t="str">
        <f t="shared" si="7"/>
        <v>บริษัทอุดมภัณฑ์เปเปอร์ จำกัด</v>
      </c>
      <c r="I57" s="120">
        <f t="shared" si="3"/>
        <v>1090</v>
      </c>
      <c r="J57" s="117" t="s">
        <v>27</v>
      </c>
      <c r="K57" s="125" t="s">
        <v>187</v>
      </c>
    </row>
    <row r="58" spans="1:11" ht="37.200000000000003" x14ac:dyDescent="0.25">
      <c r="A58" s="116">
        <v>51</v>
      </c>
      <c r="B58" s="117" t="s">
        <v>217</v>
      </c>
      <c r="C58" s="118">
        <v>1290</v>
      </c>
      <c r="D58" s="118">
        <f t="shared" si="6"/>
        <v>1290</v>
      </c>
      <c r="E58" s="119" t="s">
        <v>22</v>
      </c>
      <c r="F58" s="117" t="s">
        <v>64</v>
      </c>
      <c r="G58" s="118">
        <f t="shared" si="8"/>
        <v>1290</v>
      </c>
      <c r="H58" s="121" t="str">
        <f t="shared" si="7"/>
        <v>บริษัท ซีอาร์ซี ไทวัสดุ จำกัด</v>
      </c>
      <c r="I58" s="120">
        <f t="shared" si="3"/>
        <v>1290</v>
      </c>
      <c r="J58" s="117" t="s">
        <v>27</v>
      </c>
      <c r="K58" s="125" t="s">
        <v>218</v>
      </c>
    </row>
    <row r="59" spans="1:11" ht="74.400000000000006" x14ac:dyDescent="0.25">
      <c r="A59" s="116">
        <v>52</v>
      </c>
      <c r="B59" s="117" t="s">
        <v>207</v>
      </c>
      <c r="C59" s="118">
        <v>14400</v>
      </c>
      <c r="D59" s="118">
        <f t="shared" si="6"/>
        <v>14400</v>
      </c>
      <c r="E59" s="119" t="s">
        <v>22</v>
      </c>
      <c r="F59" s="117" t="s">
        <v>208</v>
      </c>
      <c r="G59" s="118">
        <f t="shared" si="8"/>
        <v>14400</v>
      </c>
      <c r="H59" s="121" t="str">
        <f t="shared" si="7"/>
        <v>สถานีบริการน้ำมันเชื้อเพลิงเพื่อสวัสดิการกองทัพอากาศ (1)
(ถนนลำลูกกา)</v>
      </c>
      <c r="I59" s="120">
        <f t="shared" si="3"/>
        <v>14400</v>
      </c>
      <c r="J59" s="117" t="s">
        <v>27</v>
      </c>
      <c r="K59" s="125" t="s">
        <v>209</v>
      </c>
    </row>
    <row r="60" spans="1:11" ht="37.200000000000003" x14ac:dyDescent="0.25">
      <c r="A60" s="116">
        <v>53</v>
      </c>
      <c r="B60" s="117" t="s">
        <v>225</v>
      </c>
      <c r="C60" s="118">
        <v>1540</v>
      </c>
      <c r="D60" s="118">
        <f t="shared" si="6"/>
        <v>1540</v>
      </c>
      <c r="E60" s="119" t="s">
        <v>22</v>
      </c>
      <c r="F60" s="117" t="s">
        <v>55</v>
      </c>
      <c r="G60" s="118">
        <f t="shared" si="8"/>
        <v>1540</v>
      </c>
      <c r="H60" s="121" t="str">
        <f t="shared" si="7"/>
        <v>บริษัทอุดมภัณฑ์เปเปอร์ จำกัด</v>
      </c>
      <c r="I60" s="120">
        <f t="shared" si="3"/>
        <v>1540</v>
      </c>
      <c r="J60" s="117" t="s">
        <v>27</v>
      </c>
      <c r="K60" s="125" t="s">
        <v>226</v>
      </c>
    </row>
    <row r="61" spans="1:11" ht="37.200000000000003" x14ac:dyDescent="0.25">
      <c r="A61" s="116">
        <v>54</v>
      </c>
      <c r="B61" s="117" t="s">
        <v>223</v>
      </c>
      <c r="C61" s="118">
        <v>1000</v>
      </c>
      <c r="D61" s="118">
        <f t="shared" si="6"/>
        <v>1000</v>
      </c>
      <c r="E61" s="119" t="s">
        <v>22</v>
      </c>
      <c r="F61" s="117" t="s">
        <v>224</v>
      </c>
      <c r="G61" s="118">
        <f t="shared" si="8"/>
        <v>1000</v>
      </c>
      <c r="H61" s="121" t="str">
        <f t="shared" si="7"/>
        <v>ร้านพีแอนด์พี โดยนายกรกฎ ทองนิ่ม</v>
      </c>
      <c r="I61" s="120">
        <f t="shared" si="3"/>
        <v>1000</v>
      </c>
      <c r="J61" s="117" t="s">
        <v>27</v>
      </c>
      <c r="K61" s="125" t="s">
        <v>179</v>
      </c>
    </row>
    <row r="62" spans="1:11" ht="37.200000000000003" x14ac:dyDescent="0.25">
      <c r="A62" s="116">
        <v>55</v>
      </c>
      <c r="B62" s="117" t="s">
        <v>236</v>
      </c>
      <c r="C62" s="118">
        <v>1330</v>
      </c>
      <c r="D62" s="118">
        <f t="shared" si="6"/>
        <v>1330</v>
      </c>
      <c r="E62" s="119" t="s">
        <v>22</v>
      </c>
      <c r="F62" s="117" t="s">
        <v>237</v>
      </c>
      <c r="G62" s="118">
        <f t="shared" si="8"/>
        <v>1330</v>
      </c>
      <c r="H62" s="121" t="str">
        <f t="shared" si="7"/>
        <v>ร้านสมบูรณ์เครื่องเขียน โดยนางเรียบ ยอดนิล</v>
      </c>
      <c r="I62" s="120">
        <f t="shared" si="3"/>
        <v>1330</v>
      </c>
      <c r="J62" s="117" t="s">
        <v>27</v>
      </c>
      <c r="K62" s="125" t="s">
        <v>238</v>
      </c>
    </row>
    <row r="63" spans="1:11" ht="37.200000000000003" x14ac:dyDescent="0.25">
      <c r="A63" s="116">
        <v>56</v>
      </c>
      <c r="B63" s="117" t="s">
        <v>219</v>
      </c>
      <c r="C63" s="118">
        <v>1626.4</v>
      </c>
      <c r="D63" s="118">
        <f t="shared" si="6"/>
        <v>1626.4</v>
      </c>
      <c r="E63" s="119" t="s">
        <v>22</v>
      </c>
      <c r="F63" s="117" t="s">
        <v>28</v>
      </c>
      <c r="G63" s="118">
        <f t="shared" si="8"/>
        <v>1626.4</v>
      </c>
      <c r="H63" s="121" t="str">
        <f t="shared" si="7"/>
        <v xml:space="preserve"> จี แอนด์ จี 
ดริ้งกิ้ง  วอเตอร์</v>
      </c>
      <c r="I63" s="120">
        <f t="shared" si="3"/>
        <v>1626.4</v>
      </c>
      <c r="J63" s="117" t="s">
        <v>27</v>
      </c>
      <c r="K63" s="125" t="s">
        <v>220</v>
      </c>
    </row>
    <row r="64" spans="1:11" ht="37.200000000000003" x14ac:dyDescent="0.25">
      <c r="A64" s="116">
        <v>57</v>
      </c>
      <c r="B64" s="117" t="s">
        <v>239</v>
      </c>
      <c r="C64" s="118">
        <v>3745</v>
      </c>
      <c r="D64" s="118">
        <f t="shared" si="6"/>
        <v>3745</v>
      </c>
      <c r="E64" s="119" t="s">
        <v>22</v>
      </c>
      <c r="F64" s="117" t="s">
        <v>39</v>
      </c>
      <c r="G64" s="118">
        <f t="shared" si="8"/>
        <v>3745</v>
      </c>
      <c r="H64" s="121" t="str">
        <f t="shared" si="7"/>
        <v>บริษัท ไฮปริ้น จำกัด</v>
      </c>
      <c r="I64" s="120">
        <f t="shared" si="3"/>
        <v>3745</v>
      </c>
      <c r="J64" s="117" t="s">
        <v>27</v>
      </c>
      <c r="K64" s="125" t="s">
        <v>240</v>
      </c>
    </row>
    <row r="65" spans="1:11" ht="55.8" x14ac:dyDescent="0.25">
      <c r="A65" s="116">
        <v>58</v>
      </c>
      <c r="B65" s="117" t="s">
        <v>244</v>
      </c>
      <c r="C65" s="118">
        <v>2129.3000000000002</v>
      </c>
      <c r="D65" s="118">
        <f t="shared" si="6"/>
        <v>2129.3000000000002</v>
      </c>
      <c r="E65" s="119" t="s">
        <v>22</v>
      </c>
      <c r="F65" s="117" t="s">
        <v>245</v>
      </c>
      <c r="G65" s="118">
        <f t="shared" si="8"/>
        <v>2129.3000000000002</v>
      </c>
      <c r="H65" s="121" t="str">
        <f t="shared" si="7"/>
        <v>บริษัท เอ บี ที อินดัสเทียล เซอร์วิส จำกัด</v>
      </c>
      <c r="I65" s="120">
        <f t="shared" si="3"/>
        <v>2129.3000000000002</v>
      </c>
      <c r="J65" s="117" t="s">
        <v>27</v>
      </c>
      <c r="K65" s="125" t="s">
        <v>247</v>
      </c>
    </row>
    <row r="66" spans="1:11" ht="18.600000000000001" x14ac:dyDescent="0.25">
      <c r="A66" s="116">
        <v>59</v>
      </c>
      <c r="B66" s="117" t="s">
        <v>36</v>
      </c>
      <c r="C66" s="118">
        <v>36000</v>
      </c>
      <c r="D66" s="118">
        <f t="shared" si="6"/>
        <v>36000</v>
      </c>
      <c r="E66" s="119" t="s">
        <v>22</v>
      </c>
      <c r="F66" s="117" t="s">
        <v>69</v>
      </c>
      <c r="G66" s="118">
        <f t="shared" si="8"/>
        <v>36000</v>
      </c>
      <c r="H66" s="121" t="str">
        <f t="shared" si="7"/>
        <v>นายจีรวัฒน์ บุญมี</v>
      </c>
      <c r="I66" s="120">
        <f t="shared" si="3"/>
        <v>36000</v>
      </c>
      <c r="J66" s="117" t="s">
        <v>27</v>
      </c>
      <c r="K66" s="125" t="s">
        <v>250</v>
      </c>
    </row>
    <row r="67" spans="1:11" ht="18.600000000000001" x14ac:dyDescent="0.25">
      <c r="A67" s="116">
        <v>60</v>
      </c>
      <c r="B67" s="117" t="s">
        <v>36</v>
      </c>
      <c r="C67" s="118">
        <v>36000</v>
      </c>
      <c r="D67" s="118">
        <f t="shared" si="6"/>
        <v>36000</v>
      </c>
      <c r="E67" s="119" t="s">
        <v>22</v>
      </c>
      <c r="F67" s="117" t="s">
        <v>70</v>
      </c>
      <c r="G67" s="118">
        <f t="shared" si="8"/>
        <v>36000</v>
      </c>
      <c r="H67" s="121" t="str">
        <f t="shared" si="7"/>
        <v>นางสวาท ขวัญสมฤทธิ์</v>
      </c>
      <c r="I67" s="120">
        <f t="shared" si="3"/>
        <v>36000</v>
      </c>
      <c r="J67" s="117" t="s">
        <v>27</v>
      </c>
      <c r="K67" s="125" t="s">
        <v>251</v>
      </c>
    </row>
    <row r="68" spans="1:11" ht="37.200000000000003" x14ac:dyDescent="0.25">
      <c r="A68" s="116">
        <v>61</v>
      </c>
      <c r="B68" s="117" t="s">
        <v>36</v>
      </c>
      <c r="C68" s="118">
        <v>36000</v>
      </c>
      <c r="D68" s="118">
        <f t="shared" si="6"/>
        <v>36000</v>
      </c>
      <c r="E68" s="119" t="s">
        <v>22</v>
      </c>
      <c r="F68" s="117" t="s">
        <v>89</v>
      </c>
      <c r="G68" s="118">
        <f t="shared" si="8"/>
        <v>36000</v>
      </c>
      <c r="H68" s="121" t="str">
        <f t="shared" si="7"/>
        <v>นายพงษ์สวัสดิ์ 
พรมนันท์</v>
      </c>
      <c r="I68" s="120">
        <f t="shared" si="3"/>
        <v>36000</v>
      </c>
      <c r="J68" s="117" t="s">
        <v>27</v>
      </c>
      <c r="K68" s="125" t="s">
        <v>252</v>
      </c>
    </row>
    <row r="69" spans="1:11" ht="18.600000000000001" x14ac:dyDescent="0.25">
      <c r="A69" s="116">
        <v>62</v>
      </c>
      <c r="B69" s="117" t="s">
        <v>172</v>
      </c>
      <c r="C69" s="118">
        <v>36000</v>
      </c>
      <c r="D69" s="118">
        <f t="shared" si="6"/>
        <v>36000</v>
      </c>
      <c r="E69" s="119" t="s">
        <v>22</v>
      </c>
      <c r="F69" s="117" t="s">
        <v>170</v>
      </c>
      <c r="G69" s="118">
        <f t="shared" si="8"/>
        <v>36000</v>
      </c>
      <c r="H69" s="121" t="str">
        <f t="shared" si="7"/>
        <v>นายพงษ์เอก สิงห์น้อย</v>
      </c>
      <c r="I69" s="120">
        <f t="shared" si="3"/>
        <v>36000</v>
      </c>
      <c r="J69" s="117" t="s">
        <v>27</v>
      </c>
      <c r="K69" s="125" t="s">
        <v>253</v>
      </c>
    </row>
    <row r="70" spans="1:11" ht="37.200000000000003" x14ac:dyDescent="0.25">
      <c r="A70" s="116">
        <v>63</v>
      </c>
      <c r="B70" s="117" t="s">
        <v>495</v>
      </c>
      <c r="C70" s="118">
        <v>476</v>
      </c>
      <c r="D70" s="118">
        <f t="shared" si="6"/>
        <v>476</v>
      </c>
      <c r="E70" s="119" t="s">
        <v>22</v>
      </c>
      <c r="F70" s="117" t="s">
        <v>496</v>
      </c>
      <c r="G70" s="118">
        <f t="shared" si="8"/>
        <v>476</v>
      </c>
      <c r="H70" s="121" t="str">
        <f t="shared" si="7"/>
        <v>บริษัทซีพีแอ๊กซ์ตร้า จำกัด (มหาชน)</v>
      </c>
      <c r="I70" s="120">
        <f t="shared" si="3"/>
        <v>476</v>
      </c>
      <c r="J70" s="117" t="s">
        <v>27</v>
      </c>
      <c r="K70" s="125" t="s">
        <v>221</v>
      </c>
    </row>
    <row r="71" spans="1:11" ht="74.400000000000006" x14ac:dyDescent="0.25">
      <c r="A71" s="116">
        <v>64</v>
      </c>
      <c r="B71" s="117" t="s">
        <v>259</v>
      </c>
      <c r="C71" s="118">
        <v>11700</v>
      </c>
      <c r="D71" s="118">
        <f t="shared" si="6"/>
        <v>11700</v>
      </c>
      <c r="E71" s="119" t="s">
        <v>22</v>
      </c>
      <c r="F71" s="117" t="s">
        <v>208</v>
      </c>
      <c r="G71" s="118">
        <f t="shared" si="8"/>
        <v>11700</v>
      </c>
      <c r="H71" s="121" t="str">
        <f t="shared" si="7"/>
        <v>สถานีบริการน้ำมันเชื้อเพลิงเพื่อสวัสดิการกองทัพอากาศ (1)
(ถนนลำลูกกา)</v>
      </c>
      <c r="I71" s="120">
        <f t="shared" si="3"/>
        <v>11700</v>
      </c>
      <c r="J71" s="117" t="s">
        <v>27</v>
      </c>
      <c r="K71" s="125" t="s">
        <v>260</v>
      </c>
    </row>
    <row r="72" spans="1:11" ht="55.8" x14ac:dyDescent="0.25">
      <c r="A72" s="116">
        <v>65</v>
      </c>
      <c r="B72" s="117" t="s">
        <v>268</v>
      </c>
      <c r="C72" s="118">
        <v>960</v>
      </c>
      <c r="D72" s="118">
        <f t="shared" ref="D72:D85" si="9">+C72</f>
        <v>960</v>
      </c>
      <c r="E72" s="119" t="s">
        <v>22</v>
      </c>
      <c r="F72" s="117" t="s">
        <v>55</v>
      </c>
      <c r="G72" s="118">
        <f t="shared" si="8"/>
        <v>960</v>
      </c>
      <c r="H72" s="121" t="str">
        <f t="shared" si="7"/>
        <v>บริษัทอุดมภัณฑ์เปเปอร์ จำกัด</v>
      </c>
      <c r="I72" s="120">
        <f t="shared" si="3"/>
        <v>960</v>
      </c>
      <c r="J72" s="117" t="s">
        <v>27</v>
      </c>
      <c r="K72" s="125" t="s">
        <v>269</v>
      </c>
    </row>
    <row r="73" spans="1:11" ht="37.200000000000003" x14ac:dyDescent="0.25">
      <c r="A73" s="116">
        <v>66</v>
      </c>
      <c r="B73" s="117" t="s">
        <v>261</v>
      </c>
      <c r="C73" s="118">
        <v>690</v>
      </c>
      <c r="D73" s="118">
        <f t="shared" si="9"/>
        <v>690</v>
      </c>
      <c r="E73" s="119" t="s">
        <v>22</v>
      </c>
      <c r="F73" s="117" t="s">
        <v>264</v>
      </c>
      <c r="G73" s="118">
        <f t="shared" si="8"/>
        <v>690</v>
      </c>
      <c r="H73" s="121" t="str">
        <f t="shared" ref="H73:H82" si="10">+F73</f>
        <v>บริษัทแอดไวซ์ ไอที อินฟินิท จำกัด (มหาชน)</v>
      </c>
      <c r="I73" s="120">
        <f t="shared" ref="I73:I136" si="11">+G73</f>
        <v>690</v>
      </c>
      <c r="J73" s="117" t="s">
        <v>27</v>
      </c>
      <c r="K73" s="125" t="s">
        <v>263</v>
      </c>
    </row>
    <row r="74" spans="1:11" ht="55.8" x14ac:dyDescent="0.25">
      <c r="A74" s="116">
        <v>67</v>
      </c>
      <c r="B74" s="117" t="s">
        <v>265</v>
      </c>
      <c r="C74" s="118">
        <v>432</v>
      </c>
      <c r="D74" s="118">
        <f t="shared" si="9"/>
        <v>432</v>
      </c>
      <c r="E74" s="119" t="s">
        <v>22</v>
      </c>
      <c r="F74" s="117" t="s">
        <v>266</v>
      </c>
      <c r="G74" s="118">
        <f t="shared" si="8"/>
        <v>432</v>
      </c>
      <c r="H74" s="121" t="str">
        <f t="shared" si="10"/>
        <v>นางวิลัยวรรณ จุ้ยยพันธ์ดี</v>
      </c>
      <c r="I74" s="120">
        <f t="shared" si="11"/>
        <v>432</v>
      </c>
      <c r="J74" s="117" t="s">
        <v>27</v>
      </c>
      <c r="K74" s="125" t="s">
        <v>267</v>
      </c>
    </row>
    <row r="75" spans="1:11" ht="37.200000000000003" x14ac:dyDescent="0.25">
      <c r="A75" s="116">
        <v>68</v>
      </c>
      <c r="B75" s="117" t="s">
        <v>271</v>
      </c>
      <c r="C75" s="118">
        <v>2100</v>
      </c>
      <c r="D75" s="118">
        <f t="shared" si="9"/>
        <v>2100</v>
      </c>
      <c r="E75" s="119" t="s">
        <v>22</v>
      </c>
      <c r="F75" s="117" t="s">
        <v>242</v>
      </c>
      <c r="G75" s="118">
        <f t="shared" si="8"/>
        <v>2100</v>
      </c>
      <c r="H75" s="121" t="str">
        <f t="shared" si="10"/>
        <v>นายมานิตย์  วัฒนพานิช</v>
      </c>
      <c r="I75" s="120">
        <f t="shared" si="11"/>
        <v>2100</v>
      </c>
      <c r="J75" s="117" t="s">
        <v>27</v>
      </c>
      <c r="K75" s="125" t="s">
        <v>272</v>
      </c>
    </row>
    <row r="76" spans="1:11" ht="37.200000000000003" x14ac:dyDescent="0.25">
      <c r="A76" s="116">
        <v>69</v>
      </c>
      <c r="B76" s="117" t="s">
        <v>273</v>
      </c>
      <c r="C76" s="118">
        <v>1070</v>
      </c>
      <c r="D76" s="118">
        <f t="shared" si="9"/>
        <v>1070</v>
      </c>
      <c r="E76" s="119" t="s">
        <v>22</v>
      </c>
      <c r="F76" s="117" t="s">
        <v>28</v>
      </c>
      <c r="G76" s="118">
        <f t="shared" si="8"/>
        <v>1070</v>
      </c>
      <c r="H76" s="121" t="str">
        <f t="shared" si="10"/>
        <v xml:space="preserve"> จี แอนด์ จี 
ดริ้งกิ้ง  วอเตอร์</v>
      </c>
      <c r="I76" s="120">
        <f t="shared" si="11"/>
        <v>1070</v>
      </c>
      <c r="J76" s="117" t="s">
        <v>27</v>
      </c>
      <c r="K76" s="125" t="s">
        <v>275</v>
      </c>
    </row>
    <row r="77" spans="1:11" ht="74.400000000000006" x14ac:dyDescent="0.25">
      <c r="A77" s="116">
        <v>70</v>
      </c>
      <c r="B77" s="117" t="s">
        <v>276</v>
      </c>
      <c r="C77" s="118">
        <v>15000</v>
      </c>
      <c r="D77" s="118">
        <f t="shared" si="9"/>
        <v>15000</v>
      </c>
      <c r="E77" s="119" t="s">
        <v>22</v>
      </c>
      <c r="F77" s="117" t="s">
        <v>208</v>
      </c>
      <c r="G77" s="118">
        <f t="shared" si="8"/>
        <v>15000</v>
      </c>
      <c r="H77" s="121" t="str">
        <f t="shared" si="10"/>
        <v>สถานีบริการน้ำมันเชื้อเพลิงเพื่อสวัสดิการกองทัพอากาศ (1)
(ถนนลำลูกกา)</v>
      </c>
      <c r="I77" s="120">
        <f t="shared" si="11"/>
        <v>15000</v>
      </c>
      <c r="J77" s="117" t="s">
        <v>27</v>
      </c>
      <c r="K77" s="125" t="s">
        <v>277</v>
      </c>
    </row>
    <row r="78" spans="1:11" ht="37.200000000000003" x14ac:dyDescent="0.25">
      <c r="A78" s="116">
        <v>71</v>
      </c>
      <c r="B78" s="117" t="s">
        <v>271</v>
      </c>
      <c r="C78" s="118">
        <v>2800</v>
      </c>
      <c r="D78" s="118">
        <f t="shared" si="9"/>
        <v>2800</v>
      </c>
      <c r="E78" s="119" t="s">
        <v>22</v>
      </c>
      <c r="F78" s="117" t="s">
        <v>242</v>
      </c>
      <c r="G78" s="118">
        <f t="shared" si="8"/>
        <v>2800</v>
      </c>
      <c r="H78" s="121" t="str">
        <f t="shared" si="10"/>
        <v>นายมานิตย์  วัฒนพานิช</v>
      </c>
      <c r="I78" s="120">
        <f t="shared" si="11"/>
        <v>2800</v>
      </c>
      <c r="J78" s="117" t="s">
        <v>27</v>
      </c>
      <c r="K78" s="125" t="s">
        <v>278</v>
      </c>
    </row>
    <row r="79" spans="1:11" ht="37.200000000000003" x14ac:dyDescent="0.25">
      <c r="A79" s="116">
        <v>72</v>
      </c>
      <c r="B79" s="117" t="s">
        <v>279</v>
      </c>
      <c r="C79" s="118">
        <v>1112.8</v>
      </c>
      <c r="D79" s="118">
        <f t="shared" si="9"/>
        <v>1112.8</v>
      </c>
      <c r="E79" s="119" t="s">
        <v>22</v>
      </c>
      <c r="F79" s="117" t="s">
        <v>28</v>
      </c>
      <c r="G79" s="118">
        <f t="shared" si="8"/>
        <v>1112.8</v>
      </c>
      <c r="H79" s="121" t="str">
        <f t="shared" si="10"/>
        <v xml:space="preserve"> จี แอนด์ จี 
ดริ้งกิ้ง  วอเตอร์</v>
      </c>
      <c r="I79" s="120">
        <f t="shared" si="11"/>
        <v>1112.8</v>
      </c>
      <c r="J79" s="117" t="s">
        <v>27</v>
      </c>
      <c r="K79" s="125" t="s">
        <v>280</v>
      </c>
    </row>
    <row r="80" spans="1:11" ht="37.200000000000003" x14ac:dyDescent="0.25">
      <c r="A80" s="116">
        <v>73</v>
      </c>
      <c r="B80" s="117" t="s">
        <v>281</v>
      </c>
      <c r="C80" s="118">
        <v>595</v>
      </c>
      <c r="D80" s="118">
        <f t="shared" si="9"/>
        <v>595</v>
      </c>
      <c r="E80" s="119" t="s">
        <v>22</v>
      </c>
      <c r="F80" s="117" t="s">
        <v>282</v>
      </c>
      <c r="G80" s="118">
        <f t="shared" si="8"/>
        <v>595</v>
      </c>
      <c r="H80" s="121" t="str">
        <f t="shared" si="10"/>
        <v>บริษัทมหาชน จำกัด ซีพีแอ็กซ์ตร้า</v>
      </c>
      <c r="I80" s="120">
        <f t="shared" si="11"/>
        <v>595</v>
      </c>
      <c r="J80" s="117" t="s">
        <v>27</v>
      </c>
      <c r="K80" s="125" t="s">
        <v>284</v>
      </c>
    </row>
    <row r="81" spans="1:11" ht="74.400000000000006" x14ac:dyDescent="0.25">
      <c r="A81" s="116">
        <v>74</v>
      </c>
      <c r="B81" s="117" t="s">
        <v>285</v>
      </c>
      <c r="C81" s="118">
        <v>13100</v>
      </c>
      <c r="D81" s="118">
        <f t="shared" si="9"/>
        <v>13100</v>
      </c>
      <c r="E81" s="119" t="s">
        <v>22</v>
      </c>
      <c r="F81" s="117" t="s">
        <v>208</v>
      </c>
      <c r="G81" s="118">
        <f t="shared" si="8"/>
        <v>13100</v>
      </c>
      <c r="H81" s="121" t="str">
        <f t="shared" si="10"/>
        <v>สถานีบริการน้ำมันเชื้อเพลิงเพื่อสวัสดิการกองทัพอากาศ (1)
(ถนนลำลูกกา)</v>
      </c>
      <c r="I81" s="120">
        <f t="shared" si="11"/>
        <v>13100</v>
      </c>
      <c r="J81" s="117" t="s">
        <v>27</v>
      </c>
      <c r="K81" s="125" t="s">
        <v>289</v>
      </c>
    </row>
    <row r="82" spans="1:11" ht="37.200000000000003" x14ac:dyDescent="0.25">
      <c r="A82" s="116">
        <v>75</v>
      </c>
      <c r="B82" s="117" t="s">
        <v>291</v>
      </c>
      <c r="C82" s="118">
        <v>600</v>
      </c>
      <c r="D82" s="118">
        <f t="shared" si="9"/>
        <v>600</v>
      </c>
      <c r="E82" s="119" t="s">
        <v>22</v>
      </c>
      <c r="F82" s="117" t="s">
        <v>288</v>
      </c>
      <c r="G82" s="118">
        <f t="shared" si="8"/>
        <v>600</v>
      </c>
      <c r="H82" s="121" t="str">
        <f t="shared" si="10"/>
        <v>น.ส.เมทิกา วัฒนาดิษกุล</v>
      </c>
      <c r="I82" s="120">
        <f t="shared" si="11"/>
        <v>600</v>
      </c>
      <c r="J82" s="117" t="s">
        <v>27</v>
      </c>
      <c r="K82" s="125" t="s">
        <v>290</v>
      </c>
    </row>
    <row r="83" spans="1:11" ht="37.200000000000003" x14ac:dyDescent="0.25">
      <c r="A83" s="116">
        <v>76</v>
      </c>
      <c r="B83" s="117" t="s">
        <v>286</v>
      </c>
      <c r="C83" s="118">
        <v>1583.6</v>
      </c>
      <c r="D83" s="118">
        <f t="shared" si="9"/>
        <v>1583.6</v>
      </c>
      <c r="E83" s="119" t="s">
        <v>22</v>
      </c>
      <c r="F83" s="117" t="s">
        <v>28</v>
      </c>
      <c r="G83" s="118">
        <f t="shared" si="8"/>
        <v>1583.6</v>
      </c>
      <c r="H83" s="125" t="s">
        <v>28</v>
      </c>
      <c r="I83" s="120">
        <f t="shared" si="11"/>
        <v>1583.6</v>
      </c>
      <c r="J83" s="117" t="s">
        <v>27</v>
      </c>
      <c r="K83" s="125" t="s">
        <v>287</v>
      </c>
    </row>
    <row r="84" spans="1:11" ht="37.200000000000003" x14ac:dyDescent="0.25">
      <c r="A84" s="116">
        <v>77</v>
      </c>
      <c r="B84" s="117" t="s">
        <v>297</v>
      </c>
      <c r="C84" s="118">
        <v>45000</v>
      </c>
      <c r="D84" s="118">
        <f t="shared" si="9"/>
        <v>45000</v>
      </c>
      <c r="E84" s="119" t="s">
        <v>22</v>
      </c>
      <c r="F84" s="117" t="s">
        <v>298</v>
      </c>
      <c r="G84" s="118">
        <f t="shared" si="8"/>
        <v>45000</v>
      </c>
      <c r="H84" s="121" t="s">
        <v>298</v>
      </c>
      <c r="I84" s="120">
        <f t="shared" si="11"/>
        <v>45000</v>
      </c>
      <c r="J84" s="117" t="s">
        <v>27</v>
      </c>
      <c r="K84" s="125" t="s">
        <v>300</v>
      </c>
    </row>
    <row r="85" spans="1:11" ht="74.400000000000006" x14ac:dyDescent="0.25">
      <c r="A85" s="116">
        <v>78</v>
      </c>
      <c r="B85" s="117" t="s">
        <v>302</v>
      </c>
      <c r="C85" s="118">
        <v>18800</v>
      </c>
      <c r="D85" s="118">
        <f t="shared" si="9"/>
        <v>18800</v>
      </c>
      <c r="E85" s="119" t="s">
        <v>22</v>
      </c>
      <c r="F85" s="117" t="s">
        <v>208</v>
      </c>
      <c r="G85" s="118">
        <f t="shared" si="8"/>
        <v>18800</v>
      </c>
      <c r="H85" s="121" t="str">
        <f>+F85</f>
        <v>สถานีบริการน้ำมันเชื้อเพลิงเพื่อสวัสดิการกองทัพอากาศ (1)
(ถนนลำลูกกา)</v>
      </c>
      <c r="I85" s="120">
        <f t="shared" si="11"/>
        <v>18800</v>
      </c>
      <c r="J85" s="117" t="s">
        <v>27</v>
      </c>
      <c r="K85" s="125" t="s">
        <v>341</v>
      </c>
    </row>
    <row r="86" spans="1:11" ht="74.400000000000006" x14ac:dyDescent="0.25">
      <c r="A86" s="116">
        <v>79</v>
      </c>
      <c r="B86" s="117" t="s">
        <v>308</v>
      </c>
      <c r="C86" s="118">
        <v>1350</v>
      </c>
      <c r="D86" s="118">
        <v>1350</v>
      </c>
      <c r="E86" s="119" t="s">
        <v>22</v>
      </c>
      <c r="F86" s="117" t="s">
        <v>309</v>
      </c>
      <c r="G86" s="118">
        <v>1350</v>
      </c>
      <c r="H86" s="125" t="s">
        <v>309</v>
      </c>
      <c r="I86" s="120">
        <f t="shared" si="11"/>
        <v>1350</v>
      </c>
      <c r="J86" s="117" t="s">
        <v>27</v>
      </c>
      <c r="K86" s="125" t="s">
        <v>310</v>
      </c>
    </row>
    <row r="87" spans="1:11" ht="55.8" x14ac:dyDescent="0.25">
      <c r="A87" s="116">
        <v>80</v>
      </c>
      <c r="B87" s="117" t="s">
        <v>313</v>
      </c>
      <c r="C87" s="118">
        <v>2198</v>
      </c>
      <c r="D87" s="118">
        <v>2198</v>
      </c>
      <c r="E87" s="119" t="s">
        <v>22</v>
      </c>
      <c r="F87" s="117" t="s">
        <v>55</v>
      </c>
      <c r="G87" s="118">
        <v>2198</v>
      </c>
      <c r="H87" s="121" t="s">
        <v>55</v>
      </c>
      <c r="I87" s="120">
        <f t="shared" si="11"/>
        <v>2198</v>
      </c>
      <c r="J87" s="117" t="s">
        <v>27</v>
      </c>
      <c r="K87" s="125" t="s">
        <v>312</v>
      </c>
    </row>
    <row r="88" spans="1:11" ht="74.400000000000006" x14ac:dyDescent="0.25">
      <c r="A88" s="116">
        <v>81</v>
      </c>
      <c r="B88" s="117" t="s">
        <v>314</v>
      </c>
      <c r="C88" s="118">
        <v>1160</v>
      </c>
      <c r="D88" s="118">
        <v>1160</v>
      </c>
      <c r="E88" s="119" t="s">
        <v>22</v>
      </c>
      <c r="F88" s="117" t="s">
        <v>55</v>
      </c>
      <c r="G88" s="118">
        <v>1160</v>
      </c>
      <c r="H88" s="121" t="s">
        <v>55</v>
      </c>
      <c r="I88" s="120">
        <f t="shared" si="11"/>
        <v>1160</v>
      </c>
      <c r="J88" s="117" t="s">
        <v>27</v>
      </c>
      <c r="K88" s="125" t="s">
        <v>315</v>
      </c>
    </row>
    <row r="89" spans="1:11" ht="55.8" x14ac:dyDescent="0.25">
      <c r="A89" s="116">
        <v>82</v>
      </c>
      <c r="B89" s="117" t="s">
        <v>317</v>
      </c>
      <c r="C89" s="118">
        <v>620</v>
      </c>
      <c r="D89" s="118">
        <v>620</v>
      </c>
      <c r="E89" s="119" t="s">
        <v>22</v>
      </c>
      <c r="F89" s="117" t="s">
        <v>55</v>
      </c>
      <c r="G89" s="118">
        <v>620</v>
      </c>
      <c r="H89" s="121" t="s">
        <v>55</v>
      </c>
      <c r="I89" s="120">
        <f t="shared" si="11"/>
        <v>620</v>
      </c>
      <c r="J89" s="117" t="s">
        <v>27</v>
      </c>
      <c r="K89" s="125" t="s">
        <v>316</v>
      </c>
    </row>
    <row r="90" spans="1:11" ht="37.200000000000003" x14ac:dyDescent="0.25">
      <c r="A90" s="116">
        <v>83</v>
      </c>
      <c r="B90" s="117" t="s">
        <v>330</v>
      </c>
      <c r="C90" s="118">
        <v>2500</v>
      </c>
      <c r="D90" s="118">
        <v>2500</v>
      </c>
      <c r="E90" s="119" t="s">
        <v>22</v>
      </c>
      <c r="F90" s="117" t="s">
        <v>237</v>
      </c>
      <c r="G90" s="118">
        <v>2500</v>
      </c>
      <c r="H90" s="121" t="s">
        <v>237</v>
      </c>
      <c r="I90" s="120">
        <f t="shared" si="11"/>
        <v>2500</v>
      </c>
      <c r="J90" s="117" t="s">
        <v>27</v>
      </c>
      <c r="K90" s="125" t="s">
        <v>331</v>
      </c>
    </row>
    <row r="91" spans="1:11" ht="74.400000000000006" x14ac:dyDescent="0.25">
      <c r="A91" s="116">
        <v>84</v>
      </c>
      <c r="B91" s="117" t="s">
        <v>318</v>
      </c>
      <c r="C91" s="118">
        <v>1450</v>
      </c>
      <c r="D91" s="118">
        <v>1450</v>
      </c>
      <c r="E91" s="119" t="s">
        <v>22</v>
      </c>
      <c r="F91" s="117" t="s">
        <v>55</v>
      </c>
      <c r="G91" s="118">
        <v>1450</v>
      </c>
      <c r="H91" s="121" t="s">
        <v>55</v>
      </c>
      <c r="I91" s="120">
        <f t="shared" si="11"/>
        <v>1450</v>
      </c>
      <c r="J91" s="117" t="s">
        <v>27</v>
      </c>
      <c r="K91" s="125" t="s">
        <v>319</v>
      </c>
    </row>
    <row r="92" spans="1:11" ht="55.8" x14ac:dyDescent="0.25">
      <c r="A92" s="116">
        <v>85</v>
      </c>
      <c r="B92" s="117" t="s">
        <v>320</v>
      </c>
      <c r="C92" s="118">
        <v>4200</v>
      </c>
      <c r="D92" s="118">
        <v>4200</v>
      </c>
      <c r="E92" s="119" t="s">
        <v>22</v>
      </c>
      <c r="F92" s="117" t="s">
        <v>55</v>
      </c>
      <c r="G92" s="118">
        <v>4200</v>
      </c>
      <c r="H92" s="121" t="s">
        <v>55</v>
      </c>
      <c r="I92" s="120">
        <f t="shared" si="11"/>
        <v>4200</v>
      </c>
      <c r="J92" s="117" t="s">
        <v>27</v>
      </c>
      <c r="K92" s="125" t="s">
        <v>324</v>
      </c>
    </row>
    <row r="93" spans="1:11" ht="74.400000000000006" x14ac:dyDescent="0.25">
      <c r="A93" s="116">
        <v>86</v>
      </c>
      <c r="B93" s="117" t="s">
        <v>321</v>
      </c>
      <c r="C93" s="118">
        <v>1500</v>
      </c>
      <c r="D93" s="118">
        <v>1500</v>
      </c>
      <c r="E93" s="119" t="s">
        <v>22</v>
      </c>
      <c r="F93" s="117" t="s">
        <v>55</v>
      </c>
      <c r="G93" s="118">
        <v>1500</v>
      </c>
      <c r="H93" s="121" t="s">
        <v>55</v>
      </c>
      <c r="I93" s="120">
        <f t="shared" si="11"/>
        <v>1500</v>
      </c>
      <c r="J93" s="117" t="s">
        <v>27</v>
      </c>
      <c r="K93" s="125" t="s">
        <v>325</v>
      </c>
    </row>
    <row r="94" spans="1:11" ht="37.200000000000003" x14ac:dyDescent="0.25">
      <c r="A94" s="116">
        <v>87</v>
      </c>
      <c r="B94" s="117" t="s">
        <v>303</v>
      </c>
      <c r="C94" s="118">
        <v>1241.2</v>
      </c>
      <c r="D94" s="118">
        <f>+C94</f>
        <v>1241.2</v>
      </c>
      <c r="E94" s="119" t="s">
        <v>22</v>
      </c>
      <c r="F94" s="117" t="s">
        <v>28</v>
      </c>
      <c r="G94" s="118">
        <f>+D94</f>
        <v>1241.2</v>
      </c>
      <c r="H94" s="125" t="s">
        <v>28</v>
      </c>
      <c r="I94" s="120">
        <f t="shared" si="11"/>
        <v>1241.2</v>
      </c>
      <c r="J94" s="117" t="s">
        <v>27</v>
      </c>
      <c r="K94" s="125" t="s">
        <v>304</v>
      </c>
    </row>
    <row r="95" spans="1:11" ht="37.200000000000003" x14ac:dyDescent="0.25">
      <c r="A95" s="116">
        <v>88</v>
      </c>
      <c r="B95" s="117" t="s">
        <v>305</v>
      </c>
      <c r="C95" s="118">
        <v>858</v>
      </c>
      <c r="D95" s="118">
        <f>+C95</f>
        <v>858</v>
      </c>
      <c r="E95" s="119" t="s">
        <v>22</v>
      </c>
      <c r="F95" s="117" t="s">
        <v>306</v>
      </c>
      <c r="G95" s="118">
        <f>+D95</f>
        <v>858</v>
      </c>
      <c r="H95" s="121" t="str">
        <f>+F95</f>
        <v>บริษัท ซีพี แอ็กตร้า จำกัด (มหาชน)</v>
      </c>
      <c r="I95" s="120">
        <f t="shared" si="11"/>
        <v>858</v>
      </c>
      <c r="J95" s="117" t="s">
        <v>27</v>
      </c>
      <c r="K95" s="125" t="s">
        <v>307</v>
      </c>
    </row>
    <row r="96" spans="1:11" ht="37.200000000000003" x14ac:dyDescent="0.25">
      <c r="A96" s="116">
        <v>89</v>
      </c>
      <c r="B96" s="117" t="s">
        <v>340</v>
      </c>
      <c r="C96" s="118">
        <v>3900</v>
      </c>
      <c r="D96" s="118">
        <v>3900</v>
      </c>
      <c r="E96" s="119" t="s">
        <v>22</v>
      </c>
      <c r="F96" s="117" t="s">
        <v>339</v>
      </c>
      <c r="G96" s="118">
        <v>3900</v>
      </c>
      <c r="H96" s="125" t="s">
        <v>339</v>
      </c>
      <c r="I96" s="120">
        <f t="shared" si="11"/>
        <v>3900</v>
      </c>
      <c r="J96" s="117" t="s">
        <v>27</v>
      </c>
      <c r="K96" s="125" t="s">
        <v>338</v>
      </c>
    </row>
    <row r="97" spans="1:11" ht="18.600000000000001" x14ac:dyDescent="0.25">
      <c r="A97" s="116">
        <v>90</v>
      </c>
      <c r="B97" s="117" t="s">
        <v>343</v>
      </c>
      <c r="C97" s="118">
        <v>18000</v>
      </c>
      <c r="D97" s="118">
        <v>18000</v>
      </c>
      <c r="E97" s="119" t="s">
        <v>22</v>
      </c>
      <c r="F97" s="117" t="s">
        <v>69</v>
      </c>
      <c r="G97" s="118">
        <v>18000</v>
      </c>
      <c r="H97" s="121" t="str">
        <f t="shared" ref="H97:H102" si="12">+F97</f>
        <v>นายจีรวัฒน์ บุญมี</v>
      </c>
      <c r="I97" s="120">
        <f t="shared" si="11"/>
        <v>18000</v>
      </c>
      <c r="J97" s="117" t="s">
        <v>27</v>
      </c>
      <c r="K97" s="125" t="s">
        <v>346</v>
      </c>
    </row>
    <row r="98" spans="1:11" ht="18.600000000000001" x14ac:dyDescent="0.25">
      <c r="A98" s="116">
        <v>91</v>
      </c>
      <c r="B98" s="117" t="s">
        <v>344</v>
      </c>
      <c r="C98" s="118">
        <v>18000</v>
      </c>
      <c r="D98" s="118">
        <v>18000</v>
      </c>
      <c r="E98" s="119" t="s">
        <v>22</v>
      </c>
      <c r="F98" s="117" t="s">
        <v>70</v>
      </c>
      <c r="G98" s="118">
        <v>18000</v>
      </c>
      <c r="H98" s="121" t="str">
        <f t="shared" si="12"/>
        <v>นางสวาท ขวัญสมฤทธิ์</v>
      </c>
      <c r="I98" s="120">
        <f t="shared" si="11"/>
        <v>18000</v>
      </c>
      <c r="J98" s="117" t="s">
        <v>27</v>
      </c>
      <c r="K98" s="125" t="s">
        <v>347</v>
      </c>
    </row>
    <row r="99" spans="1:11" ht="37.200000000000003" x14ac:dyDescent="0.25">
      <c r="A99" s="116">
        <v>92</v>
      </c>
      <c r="B99" s="117" t="s">
        <v>344</v>
      </c>
      <c r="C99" s="118">
        <v>18000</v>
      </c>
      <c r="D99" s="118">
        <v>18000</v>
      </c>
      <c r="E99" s="119" t="s">
        <v>22</v>
      </c>
      <c r="F99" s="117" t="s">
        <v>89</v>
      </c>
      <c r="G99" s="118">
        <v>18000</v>
      </c>
      <c r="H99" s="121" t="str">
        <f t="shared" si="12"/>
        <v>นายพงษ์สวัสดิ์ 
พรมนันท์</v>
      </c>
      <c r="I99" s="120">
        <f t="shared" si="11"/>
        <v>18000</v>
      </c>
      <c r="J99" s="117" t="s">
        <v>27</v>
      </c>
      <c r="K99" s="125" t="s">
        <v>348</v>
      </c>
    </row>
    <row r="100" spans="1:11" ht="18.600000000000001" x14ac:dyDescent="0.25">
      <c r="A100" s="116">
        <v>93</v>
      </c>
      <c r="B100" s="117" t="s">
        <v>345</v>
      </c>
      <c r="C100" s="118">
        <v>18000</v>
      </c>
      <c r="D100" s="118">
        <v>18000</v>
      </c>
      <c r="E100" s="119" t="s">
        <v>22</v>
      </c>
      <c r="F100" s="117" t="s">
        <v>170</v>
      </c>
      <c r="G100" s="118">
        <v>18000</v>
      </c>
      <c r="H100" s="121" t="str">
        <f t="shared" si="12"/>
        <v>นายพงษ์เอก สิงห์น้อย</v>
      </c>
      <c r="I100" s="120">
        <f t="shared" si="11"/>
        <v>18000</v>
      </c>
      <c r="J100" s="117" t="s">
        <v>27</v>
      </c>
      <c r="K100" s="125" t="s">
        <v>403</v>
      </c>
    </row>
    <row r="101" spans="1:11" ht="74.400000000000006" x14ac:dyDescent="0.25">
      <c r="A101" s="116">
        <v>94</v>
      </c>
      <c r="B101" s="117" t="s">
        <v>349</v>
      </c>
      <c r="C101" s="118">
        <v>15500</v>
      </c>
      <c r="D101" s="118">
        <f t="shared" ref="D101:D112" si="13">+C101</f>
        <v>15500</v>
      </c>
      <c r="E101" s="119" t="s">
        <v>22</v>
      </c>
      <c r="F101" s="117" t="s">
        <v>208</v>
      </c>
      <c r="G101" s="118">
        <f t="shared" ref="G101:G112" si="14">+D101</f>
        <v>15500</v>
      </c>
      <c r="H101" s="121" t="str">
        <f t="shared" si="12"/>
        <v>สถานีบริการน้ำมันเชื้อเพลิงเพื่อสวัสดิการกองทัพอากาศ (1)
(ถนนลำลูกกา)</v>
      </c>
      <c r="I101" s="120">
        <f t="shared" si="11"/>
        <v>15500</v>
      </c>
      <c r="J101" s="117" t="s">
        <v>27</v>
      </c>
      <c r="K101" s="125" t="s">
        <v>350</v>
      </c>
    </row>
    <row r="102" spans="1:11" ht="37.200000000000003" x14ac:dyDescent="0.25">
      <c r="A102" s="116">
        <v>95</v>
      </c>
      <c r="B102" s="117" t="s">
        <v>393</v>
      </c>
      <c r="C102" s="118">
        <v>1200</v>
      </c>
      <c r="D102" s="118">
        <f t="shared" si="13"/>
        <v>1200</v>
      </c>
      <c r="E102" s="119" t="s">
        <v>22</v>
      </c>
      <c r="F102" s="117" t="s">
        <v>242</v>
      </c>
      <c r="G102" s="118">
        <f t="shared" si="14"/>
        <v>1200</v>
      </c>
      <c r="H102" s="121" t="str">
        <f t="shared" si="12"/>
        <v>นายมานิตย์  วัฒนพานิช</v>
      </c>
      <c r="I102" s="120">
        <f t="shared" si="11"/>
        <v>1200</v>
      </c>
      <c r="J102" s="117" t="s">
        <v>27</v>
      </c>
      <c r="K102" s="125" t="s">
        <v>394</v>
      </c>
    </row>
    <row r="103" spans="1:11" ht="93" x14ac:dyDescent="0.25">
      <c r="A103" s="116">
        <v>96</v>
      </c>
      <c r="B103" s="117" t="s">
        <v>365</v>
      </c>
      <c r="C103" s="118">
        <v>2800</v>
      </c>
      <c r="D103" s="118">
        <f t="shared" si="13"/>
        <v>2800</v>
      </c>
      <c r="E103" s="119" t="s">
        <v>22</v>
      </c>
      <c r="F103" s="117" t="s">
        <v>55</v>
      </c>
      <c r="G103" s="118">
        <f t="shared" si="14"/>
        <v>2800</v>
      </c>
      <c r="H103" s="121" t="s">
        <v>55</v>
      </c>
      <c r="I103" s="120">
        <f t="shared" si="11"/>
        <v>2800</v>
      </c>
      <c r="J103" s="117" t="s">
        <v>27</v>
      </c>
      <c r="K103" s="125" t="s">
        <v>366</v>
      </c>
    </row>
    <row r="104" spans="1:11" ht="55.8" x14ac:dyDescent="0.25">
      <c r="A104" s="116">
        <v>97</v>
      </c>
      <c r="B104" s="117" t="s">
        <v>372</v>
      </c>
      <c r="C104" s="118">
        <v>3610</v>
      </c>
      <c r="D104" s="118">
        <f t="shared" si="13"/>
        <v>3610</v>
      </c>
      <c r="E104" s="119" t="s">
        <v>22</v>
      </c>
      <c r="F104" s="117" t="s">
        <v>55</v>
      </c>
      <c r="G104" s="118">
        <f t="shared" si="14"/>
        <v>3610</v>
      </c>
      <c r="H104" s="121" t="s">
        <v>55</v>
      </c>
      <c r="I104" s="120">
        <f t="shared" si="11"/>
        <v>3610</v>
      </c>
      <c r="J104" s="117" t="s">
        <v>27</v>
      </c>
      <c r="K104" s="125" t="s">
        <v>371</v>
      </c>
    </row>
    <row r="105" spans="1:11" ht="55.8" x14ac:dyDescent="0.25">
      <c r="A105" s="116">
        <v>98</v>
      </c>
      <c r="B105" s="117" t="s">
        <v>374</v>
      </c>
      <c r="C105" s="118">
        <v>3600</v>
      </c>
      <c r="D105" s="118">
        <f t="shared" si="13"/>
        <v>3600</v>
      </c>
      <c r="E105" s="119" t="s">
        <v>22</v>
      </c>
      <c r="F105" s="117" t="s">
        <v>55</v>
      </c>
      <c r="G105" s="118">
        <f t="shared" si="14"/>
        <v>3600</v>
      </c>
      <c r="H105" s="121" t="s">
        <v>55</v>
      </c>
      <c r="I105" s="120">
        <f t="shared" si="11"/>
        <v>3600</v>
      </c>
      <c r="J105" s="117" t="s">
        <v>27</v>
      </c>
      <c r="K105" s="125" t="s">
        <v>373</v>
      </c>
    </row>
    <row r="106" spans="1:11" ht="55.8" x14ac:dyDescent="0.25">
      <c r="A106" s="116">
        <v>99</v>
      </c>
      <c r="B106" s="117" t="s">
        <v>358</v>
      </c>
      <c r="C106" s="118">
        <v>1400</v>
      </c>
      <c r="D106" s="118">
        <f t="shared" si="13"/>
        <v>1400</v>
      </c>
      <c r="E106" s="119" t="s">
        <v>22</v>
      </c>
      <c r="F106" s="117" t="s">
        <v>360</v>
      </c>
      <c r="G106" s="118">
        <f t="shared" si="14"/>
        <v>1400</v>
      </c>
      <c r="H106" s="125" t="str">
        <f>F106</f>
        <v>นายธนพล อุดมยิ่งเจริญ</v>
      </c>
      <c r="I106" s="120">
        <f t="shared" si="11"/>
        <v>1400</v>
      </c>
      <c r="J106" s="117" t="s">
        <v>27</v>
      </c>
      <c r="K106" s="125" t="s">
        <v>359</v>
      </c>
    </row>
    <row r="107" spans="1:11" ht="37.200000000000003" x14ac:dyDescent="0.25">
      <c r="A107" s="116">
        <v>100</v>
      </c>
      <c r="B107" s="117" t="s">
        <v>351</v>
      </c>
      <c r="C107" s="118">
        <v>774</v>
      </c>
      <c r="D107" s="118">
        <f t="shared" si="13"/>
        <v>774</v>
      </c>
      <c r="E107" s="119" t="s">
        <v>22</v>
      </c>
      <c r="F107" s="117" t="s">
        <v>306</v>
      </c>
      <c r="G107" s="118">
        <f t="shared" si="14"/>
        <v>774</v>
      </c>
      <c r="H107" s="121" t="str">
        <f>+F107</f>
        <v>บริษัท ซีพี แอ็กตร้า จำกัด (มหาชน)</v>
      </c>
      <c r="I107" s="120">
        <f t="shared" si="11"/>
        <v>774</v>
      </c>
      <c r="J107" s="117" t="s">
        <v>27</v>
      </c>
      <c r="K107" s="125" t="s">
        <v>352</v>
      </c>
    </row>
    <row r="108" spans="1:11" ht="74.400000000000006" x14ac:dyDescent="0.25">
      <c r="A108" s="116">
        <v>101</v>
      </c>
      <c r="B108" s="117" t="s">
        <v>379</v>
      </c>
      <c r="C108" s="118">
        <v>3810</v>
      </c>
      <c r="D108" s="118">
        <f t="shared" si="13"/>
        <v>3810</v>
      </c>
      <c r="E108" s="119" t="s">
        <v>22</v>
      </c>
      <c r="F108" s="117" t="s">
        <v>55</v>
      </c>
      <c r="G108" s="118">
        <f t="shared" si="14"/>
        <v>3810</v>
      </c>
      <c r="H108" s="121" t="s">
        <v>55</v>
      </c>
      <c r="I108" s="120">
        <f t="shared" si="11"/>
        <v>3810</v>
      </c>
      <c r="J108" s="117" t="s">
        <v>27</v>
      </c>
      <c r="K108" s="125" t="s">
        <v>380</v>
      </c>
    </row>
    <row r="109" spans="1:11" ht="93" x14ac:dyDescent="0.25">
      <c r="A109" s="116">
        <v>102</v>
      </c>
      <c r="B109" s="117" t="s">
        <v>381</v>
      </c>
      <c r="C109" s="118">
        <v>3500</v>
      </c>
      <c r="D109" s="118">
        <f t="shared" si="13"/>
        <v>3500</v>
      </c>
      <c r="E109" s="119" t="s">
        <v>22</v>
      </c>
      <c r="F109" s="117" t="s">
        <v>55</v>
      </c>
      <c r="G109" s="118">
        <f t="shared" si="14"/>
        <v>3500</v>
      </c>
      <c r="H109" s="121" t="s">
        <v>55</v>
      </c>
      <c r="I109" s="120">
        <f t="shared" si="11"/>
        <v>3500</v>
      </c>
      <c r="J109" s="117" t="s">
        <v>27</v>
      </c>
      <c r="K109" s="125" t="s">
        <v>382</v>
      </c>
    </row>
    <row r="110" spans="1:11" ht="93" x14ac:dyDescent="0.25">
      <c r="A110" s="116">
        <v>103</v>
      </c>
      <c r="B110" s="117" t="s">
        <v>385</v>
      </c>
      <c r="C110" s="118">
        <v>4150</v>
      </c>
      <c r="D110" s="118">
        <f t="shared" si="13"/>
        <v>4150</v>
      </c>
      <c r="E110" s="119" t="s">
        <v>22</v>
      </c>
      <c r="F110" s="117" t="s">
        <v>55</v>
      </c>
      <c r="G110" s="118">
        <f t="shared" si="14"/>
        <v>4150</v>
      </c>
      <c r="H110" s="121" t="s">
        <v>55</v>
      </c>
      <c r="I110" s="120">
        <f t="shared" si="11"/>
        <v>4150</v>
      </c>
      <c r="J110" s="117" t="s">
        <v>27</v>
      </c>
      <c r="K110" s="125" t="s">
        <v>386</v>
      </c>
    </row>
    <row r="111" spans="1:11" ht="37.200000000000003" x14ac:dyDescent="0.25">
      <c r="A111" s="116">
        <v>104</v>
      </c>
      <c r="B111" s="117" t="s">
        <v>356</v>
      </c>
      <c r="C111" s="118">
        <v>1112.8</v>
      </c>
      <c r="D111" s="118">
        <f t="shared" si="13"/>
        <v>1112.8</v>
      </c>
      <c r="E111" s="119" t="s">
        <v>22</v>
      </c>
      <c r="F111" s="117" t="s">
        <v>28</v>
      </c>
      <c r="G111" s="118">
        <f t="shared" si="14"/>
        <v>1112.8</v>
      </c>
      <c r="H111" s="125" t="s">
        <v>28</v>
      </c>
      <c r="I111" s="120">
        <f t="shared" si="11"/>
        <v>1112.8</v>
      </c>
      <c r="J111" s="117" t="s">
        <v>27</v>
      </c>
      <c r="K111" s="125" t="s">
        <v>357</v>
      </c>
    </row>
    <row r="112" spans="1:11" ht="93" x14ac:dyDescent="0.25">
      <c r="A112" s="116">
        <v>105</v>
      </c>
      <c r="B112" s="117" t="s">
        <v>391</v>
      </c>
      <c r="C112" s="118">
        <v>1430</v>
      </c>
      <c r="D112" s="118">
        <f t="shared" si="13"/>
        <v>1430</v>
      </c>
      <c r="E112" s="119" t="s">
        <v>22</v>
      </c>
      <c r="F112" s="117" t="s">
        <v>55</v>
      </c>
      <c r="G112" s="118">
        <f t="shared" si="14"/>
        <v>1430</v>
      </c>
      <c r="H112" s="121" t="s">
        <v>55</v>
      </c>
      <c r="I112" s="120">
        <f t="shared" si="11"/>
        <v>1430</v>
      </c>
      <c r="J112" s="117" t="s">
        <v>27</v>
      </c>
      <c r="K112" s="125" t="s">
        <v>392</v>
      </c>
    </row>
    <row r="113" spans="1:11" ht="74.400000000000006" x14ac:dyDescent="0.25">
      <c r="A113" s="116">
        <v>106</v>
      </c>
      <c r="B113" s="117" t="s">
        <v>407</v>
      </c>
      <c r="C113" s="118">
        <v>13500</v>
      </c>
      <c r="D113" s="118">
        <v>13500</v>
      </c>
      <c r="E113" s="119" t="s">
        <v>22</v>
      </c>
      <c r="F113" s="117" t="s">
        <v>208</v>
      </c>
      <c r="G113" s="118">
        <v>13500</v>
      </c>
      <c r="H113" s="121" t="str">
        <f>+F113</f>
        <v>สถานีบริการน้ำมันเชื้อเพลิงเพื่อสวัสดิการกองทัพอากาศ (1)
(ถนนลำลูกกา)</v>
      </c>
      <c r="I113" s="120">
        <f t="shared" si="11"/>
        <v>13500</v>
      </c>
      <c r="J113" s="117" t="s">
        <v>27</v>
      </c>
      <c r="K113" s="125" t="s">
        <v>408</v>
      </c>
    </row>
    <row r="114" spans="1:11" ht="74.400000000000006" x14ac:dyDescent="0.25">
      <c r="A114" s="116">
        <v>107</v>
      </c>
      <c r="B114" s="117" t="s">
        <v>430</v>
      </c>
      <c r="C114" s="118">
        <v>4000</v>
      </c>
      <c r="D114" s="118">
        <f t="shared" ref="D114:D119" si="15">+C114</f>
        <v>4000</v>
      </c>
      <c r="E114" s="119" t="s">
        <v>22</v>
      </c>
      <c r="F114" s="117" t="s">
        <v>55</v>
      </c>
      <c r="G114" s="118">
        <f t="shared" ref="G114:G119" si="16">+D114</f>
        <v>4000</v>
      </c>
      <c r="H114" s="121" t="s">
        <v>55</v>
      </c>
      <c r="I114" s="120">
        <f t="shared" si="11"/>
        <v>4000</v>
      </c>
      <c r="J114" s="117" t="s">
        <v>27</v>
      </c>
      <c r="K114" s="125" t="s">
        <v>431</v>
      </c>
    </row>
    <row r="115" spans="1:11" ht="74.400000000000006" x14ac:dyDescent="0.25">
      <c r="A115" s="116">
        <v>108</v>
      </c>
      <c r="B115" s="117" t="s">
        <v>432</v>
      </c>
      <c r="C115" s="118">
        <v>4200</v>
      </c>
      <c r="D115" s="118">
        <f t="shared" si="15"/>
        <v>4200</v>
      </c>
      <c r="E115" s="119" t="s">
        <v>22</v>
      </c>
      <c r="F115" s="117" t="s">
        <v>55</v>
      </c>
      <c r="G115" s="118">
        <f t="shared" si="16"/>
        <v>4200</v>
      </c>
      <c r="H115" s="121" t="s">
        <v>55</v>
      </c>
      <c r="I115" s="120">
        <f t="shared" si="11"/>
        <v>4200</v>
      </c>
      <c r="J115" s="117" t="s">
        <v>27</v>
      </c>
      <c r="K115" s="125" t="s">
        <v>433</v>
      </c>
    </row>
    <row r="116" spans="1:11" ht="130.19999999999999" x14ac:dyDescent="0.25">
      <c r="A116" s="116">
        <v>109</v>
      </c>
      <c r="B116" s="117" t="s">
        <v>435</v>
      </c>
      <c r="C116" s="118">
        <v>1780</v>
      </c>
      <c r="D116" s="118">
        <f t="shared" si="15"/>
        <v>1780</v>
      </c>
      <c r="E116" s="119" t="s">
        <v>22</v>
      </c>
      <c r="F116" s="117" t="s">
        <v>55</v>
      </c>
      <c r="G116" s="118">
        <f t="shared" si="16"/>
        <v>1780</v>
      </c>
      <c r="H116" s="121" t="s">
        <v>55</v>
      </c>
      <c r="I116" s="120">
        <f t="shared" si="11"/>
        <v>1780</v>
      </c>
      <c r="J116" s="117" t="s">
        <v>27</v>
      </c>
      <c r="K116" s="125" t="s">
        <v>434</v>
      </c>
    </row>
    <row r="117" spans="1:11" ht="111.6" x14ac:dyDescent="0.25">
      <c r="A117" s="116">
        <v>110</v>
      </c>
      <c r="B117" s="117" t="s">
        <v>438</v>
      </c>
      <c r="C117" s="118">
        <v>2730</v>
      </c>
      <c r="D117" s="118">
        <f t="shared" si="15"/>
        <v>2730</v>
      </c>
      <c r="E117" s="119" t="s">
        <v>22</v>
      </c>
      <c r="F117" s="117" t="s">
        <v>55</v>
      </c>
      <c r="G117" s="118">
        <f t="shared" si="16"/>
        <v>2730</v>
      </c>
      <c r="H117" s="121" t="s">
        <v>55</v>
      </c>
      <c r="I117" s="120">
        <f t="shared" si="11"/>
        <v>2730</v>
      </c>
      <c r="J117" s="117" t="s">
        <v>27</v>
      </c>
      <c r="K117" s="125" t="s">
        <v>436</v>
      </c>
    </row>
    <row r="118" spans="1:11" ht="37.200000000000003" x14ac:dyDescent="0.25">
      <c r="A118" s="116">
        <v>111</v>
      </c>
      <c r="B118" s="117" t="s">
        <v>61</v>
      </c>
      <c r="C118" s="118">
        <v>4322.8</v>
      </c>
      <c r="D118" s="118">
        <f t="shared" si="15"/>
        <v>4322.8</v>
      </c>
      <c r="E118" s="119" t="s">
        <v>22</v>
      </c>
      <c r="F118" s="117" t="s">
        <v>458</v>
      </c>
      <c r="G118" s="118">
        <f t="shared" si="16"/>
        <v>4322.8</v>
      </c>
      <c r="H118" s="121" t="s">
        <v>458</v>
      </c>
      <c r="I118" s="120">
        <f t="shared" si="11"/>
        <v>4322.8</v>
      </c>
      <c r="J118" s="117" t="s">
        <v>27</v>
      </c>
      <c r="K118" s="125" t="s">
        <v>459</v>
      </c>
    </row>
    <row r="119" spans="1:11" ht="37.200000000000003" x14ac:dyDescent="0.25">
      <c r="A119" s="116">
        <v>112</v>
      </c>
      <c r="B119" s="117" t="s">
        <v>411</v>
      </c>
      <c r="C119" s="118">
        <v>2300</v>
      </c>
      <c r="D119" s="118">
        <f t="shared" si="15"/>
        <v>2300</v>
      </c>
      <c r="E119" s="119" t="s">
        <v>22</v>
      </c>
      <c r="F119" s="117" t="s">
        <v>409</v>
      </c>
      <c r="G119" s="118">
        <f t="shared" si="16"/>
        <v>2300</v>
      </c>
      <c r="H119" s="125" t="s">
        <v>409</v>
      </c>
      <c r="I119" s="120">
        <f t="shared" si="11"/>
        <v>2300</v>
      </c>
      <c r="J119" s="117" t="s">
        <v>27</v>
      </c>
      <c r="K119" s="125" t="s">
        <v>410</v>
      </c>
    </row>
    <row r="120" spans="1:11" ht="37.200000000000003" x14ac:dyDescent="0.25">
      <c r="A120" s="116">
        <v>113</v>
      </c>
      <c r="B120" s="117" t="s">
        <v>412</v>
      </c>
      <c r="C120" s="118">
        <v>1400</v>
      </c>
      <c r="D120" s="118">
        <f>C120</f>
        <v>1400</v>
      </c>
      <c r="E120" s="119" t="s">
        <v>22</v>
      </c>
      <c r="F120" s="117" t="s">
        <v>413</v>
      </c>
      <c r="G120" s="118">
        <f>C120</f>
        <v>1400</v>
      </c>
      <c r="H120" s="125" t="s">
        <v>413</v>
      </c>
      <c r="I120" s="120">
        <f t="shared" si="11"/>
        <v>1400</v>
      </c>
      <c r="J120" s="117" t="s">
        <v>27</v>
      </c>
      <c r="K120" s="125" t="s">
        <v>414</v>
      </c>
    </row>
    <row r="121" spans="1:11" ht="18.600000000000001" x14ac:dyDescent="0.25">
      <c r="A121" s="116">
        <v>114</v>
      </c>
      <c r="B121" s="117" t="s">
        <v>422</v>
      </c>
      <c r="C121" s="118">
        <v>3000</v>
      </c>
      <c r="D121" s="118">
        <f t="shared" ref="D121:D136" si="17">+C121</f>
        <v>3000</v>
      </c>
      <c r="E121" s="119" t="s">
        <v>22</v>
      </c>
      <c r="F121" s="117" t="s">
        <v>46</v>
      </c>
      <c r="G121" s="118">
        <f t="shared" ref="G121:G136" si="18">+D121</f>
        <v>3000</v>
      </c>
      <c r="H121" s="125" t="str">
        <f>F121</f>
        <v>ร้านสมบูรณ์ เครื่องเขียน</v>
      </c>
      <c r="I121" s="120">
        <f t="shared" si="11"/>
        <v>3000</v>
      </c>
      <c r="J121" s="117" t="s">
        <v>27</v>
      </c>
      <c r="K121" s="125" t="s">
        <v>415</v>
      </c>
    </row>
    <row r="122" spans="1:11" ht="74.400000000000006" x14ac:dyDescent="0.25">
      <c r="A122" s="116">
        <v>115</v>
      </c>
      <c r="B122" s="117" t="s">
        <v>423</v>
      </c>
      <c r="C122" s="118">
        <v>1112.8</v>
      </c>
      <c r="D122" s="118">
        <f t="shared" si="17"/>
        <v>1112.8</v>
      </c>
      <c r="E122" s="119" t="s">
        <v>22</v>
      </c>
      <c r="F122" s="117" t="s">
        <v>57</v>
      </c>
      <c r="G122" s="118">
        <f t="shared" si="18"/>
        <v>1112.8</v>
      </c>
      <c r="H122" s="125" t="str">
        <f>F122</f>
        <v>บริษัท เค.จี.จี.ไอที จำกัด</v>
      </c>
      <c r="I122" s="120">
        <f t="shared" si="11"/>
        <v>1112.8</v>
      </c>
      <c r="J122" s="117" t="s">
        <v>27</v>
      </c>
      <c r="K122" s="125" t="s">
        <v>416</v>
      </c>
    </row>
    <row r="123" spans="1:11" ht="55.8" x14ac:dyDescent="0.25">
      <c r="A123" s="116">
        <v>116</v>
      </c>
      <c r="B123" s="117" t="s">
        <v>462</v>
      </c>
      <c r="C123" s="118">
        <v>2461</v>
      </c>
      <c r="D123" s="118">
        <f t="shared" si="17"/>
        <v>2461</v>
      </c>
      <c r="E123" s="119" t="s">
        <v>22</v>
      </c>
      <c r="F123" s="117" t="s">
        <v>463</v>
      </c>
      <c r="G123" s="118">
        <f t="shared" si="18"/>
        <v>2461</v>
      </c>
      <c r="H123" s="125" t="s">
        <v>463</v>
      </c>
      <c r="I123" s="120">
        <f t="shared" si="11"/>
        <v>2461</v>
      </c>
      <c r="J123" s="117" t="s">
        <v>27</v>
      </c>
      <c r="K123" s="125" t="s">
        <v>464</v>
      </c>
    </row>
    <row r="124" spans="1:11" ht="37.200000000000003" x14ac:dyDescent="0.25">
      <c r="A124" s="116">
        <v>117</v>
      </c>
      <c r="B124" s="117" t="s">
        <v>503</v>
      </c>
      <c r="C124" s="118">
        <v>1200</v>
      </c>
      <c r="D124" s="118">
        <f t="shared" si="17"/>
        <v>1200</v>
      </c>
      <c r="E124" s="119" t="s">
        <v>22</v>
      </c>
      <c r="F124" s="117" t="s">
        <v>466</v>
      </c>
      <c r="G124" s="118">
        <f t="shared" si="18"/>
        <v>1200</v>
      </c>
      <c r="H124" s="125" t="s">
        <v>466</v>
      </c>
      <c r="I124" s="120">
        <f t="shared" si="11"/>
        <v>1200</v>
      </c>
      <c r="J124" s="117" t="s">
        <v>27</v>
      </c>
      <c r="K124" s="125" t="s">
        <v>468</v>
      </c>
    </row>
    <row r="125" spans="1:11" ht="93" x14ac:dyDescent="0.25">
      <c r="A125" s="116">
        <v>118</v>
      </c>
      <c r="B125" s="117" t="s">
        <v>467</v>
      </c>
      <c r="C125" s="118">
        <v>2349.1999999999998</v>
      </c>
      <c r="D125" s="118">
        <f t="shared" si="17"/>
        <v>2349.1999999999998</v>
      </c>
      <c r="E125" s="119" t="s">
        <v>22</v>
      </c>
      <c r="F125" s="117" t="s">
        <v>39</v>
      </c>
      <c r="G125" s="118">
        <f t="shared" si="18"/>
        <v>2349.1999999999998</v>
      </c>
      <c r="H125" s="121" t="s">
        <v>39</v>
      </c>
      <c r="I125" s="120">
        <f t="shared" si="11"/>
        <v>2349.1999999999998</v>
      </c>
      <c r="J125" s="117" t="s">
        <v>27</v>
      </c>
      <c r="K125" s="125" t="s">
        <v>469</v>
      </c>
    </row>
    <row r="126" spans="1:11" ht="37.200000000000003" x14ac:dyDescent="0.25">
      <c r="A126" s="116">
        <v>119</v>
      </c>
      <c r="B126" s="117" t="s">
        <v>470</v>
      </c>
      <c r="C126" s="118">
        <v>1500</v>
      </c>
      <c r="D126" s="118">
        <f t="shared" si="17"/>
        <v>1500</v>
      </c>
      <c r="E126" s="119" t="s">
        <v>22</v>
      </c>
      <c r="F126" s="117" t="s">
        <v>471</v>
      </c>
      <c r="G126" s="118">
        <f t="shared" si="18"/>
        <v>1500</v>
      </c>
      <c r="H126" s="125" t="s">
        <v>471</v>
      </c>
      <c r="I126" s="120">
        <f t="shared" si="11"/>
        <v>1500</v>
      </c>
      <c r="J126" s="117" t="s">
        <v>27</v>
      </c>
      <c r="K126" s="125" t="s">
        <v>472</v>
      </c>
    </row>
    <row r="127" spans="1:11" ht="37.200000000000003" x14ac:dyDescent="0.25">
      <c r="A127" s="116">
        <v>120</v>
      </c>
      <c r="B127" s="117" t="s">
        <v>58</v>
      </c>
      <c r="C127" s="118">
        <v>2129.3000000000002</v>
      </c>
      <c r="D127" s="118">
        <f t="shared" si="17"/>
        <v>2129.3000000000002</v>
      </c>
      <c r="E127" s="119" t="s">
        <v>22</v>
      </c>
      <c r="F127" s="122" t="s">
        <v>458</v>
      </c>
      <c r="G127" s="118">
        <f t="shared" si="18"/>
        <v>2129.3000000000002</v>
      </c>
      <c r="H127" s="121" t="s">
        <v>458</v>
      </c>
      <c r="I127" s="120">
        <f t="shared" si="11"/>
        <v>2129.3000000000002</v>
      </c>
      <c r="J127" s="117" t="s">
        <v>27</v>
      </c>
      <c r="K127" s="125" t="s">
        <v>474</v>
      </c>
    </row>
    <row r="128" spans="1:11" ht="37.200000000000003" x14ac:dyDescent="0.25">
      <c r="A128" s="116">
        <v>121</v>
      </c>
      <c r="B128" s="117" t="s">
        <v>424</v>
      </c>
      <c r="C128" s="118">
        <v>1412.4</v>
      </c>
      <c r="D128" s="118">
        <f t="shared" si="17"/>
        <v>1412.4</v>
      </c>
      <c r="E128" s="119" t="s">
        <v>22</v>
      </c>
      <c r="F128" s="117" t="s">
        <v>28</v>
      </c>
      <c r="G128" s="118">
        <f t="shared" si="18"/>
        <v>1412.4</v>
      </c>
      <c r="H128" s="125" t="s">
        <v>28</v>
      </c>
      <c r="I128" s="120">
        <f t="shared" si="11"/>
        <v>1412.4</v>
      </c>
      <c r="J128" s="117" t="s">
        <v>27</v>
      </c>
      <c r="K128" s="125" t="s">
        <v>417</v>
      </c>
    </row>
    <row r="129" spans="1:11" ht="37.200000000000003" x14ac:dyDescent="0.25">
      <c r="A129" s="116">
        <v>122</v>
      </c>
      <c r="B129" s="117" t="s">
        <v>425</v>
      </c>
      <c r="C129" s="118">
        <v>470</v>
      </c>
      <c r="D129" s="118">
        <f t="shared" si="17"/>
        <v>470</v>
      </c>
      <c r="E129" s="119" t="s">
        <v>22</v>
      </c>
      <c r="F129" s="117" t="s">
        <v>306</v>
      </c>
      <c r="G129" s="118">
        <f t="shared" si="18"/>
        <v>470</v>
      </c>
      <c r="H129" s="121" t="str">
        <f>+F129</f>
        <v>บริษัท ซีพี แอ็กตร้า จำกัด (มหาชน)</v>
      </c>
      <c r="I129" s="120">
        <f t="shared" si="11"/>
        <v>470</v>
      </c>
      <c r="J129" s="117" t="s">
        <v>27</v>
      </c>
      <c r="K129" s="125" t="s">
        <v>418</v>
      </c>
    </row>
    <row r="130" spans="1:11" ht="74.400000000000006" x14ac:dyDescent="0.25">
      <c r="A130" s="116">
        <v>123</v>
      </c>
      <c r="B130" s="117" t="s">
        <v>450</v>
      </c>
      <c r="C130" s="118">
        <v>4500</v>
      </c>
      <c r="D130" s="118">
        <f t="shared" si="17"/>
        <v>4500</v>
      </c>
      <c r="E130" s="119" t="s">
        <v>22</v>
      </c>
      <c r="F130" s="117" t="s">
        <v>55</v>
      </c>
      <c r="G130" s="118">
        <f t="shared" si="18"/>
        <v>4500</v>
      </c>
      <c r="H130" s="121" t="s">
        <v>55</v>
      </c>
      <c r="I130" s="120">
        <f t="shared" si="11"/>
        <v>4500</v>
      </c>
      <c r="J130" s="117" t="s">
        <v>27</v>
      </c>
      <c r="K130" s="125" t="s">
        <v>451</v>
      </c>
    </row>
    <row r="131" spans="1:11" ht="74.400000000000006" x14ac:dyDescent="0.25">
      <c r="A131" s="116">
        <v>124</v>
      </c>
      <c r="B131" s="117" t="s">
        <v>452</v>
      </c>
      <c r="C131" s="118">
        <v>1070</v>
      </c>
      <c r="D131" s="118">
        <f t="shared" si="17"/>
        <v>1070</v>
      </c>
      <c r="E131" s="119" t="s">
        <v>22</v>
      </c>
      <c r="F131" s="117" t="s">
        <v>55</v>
      </c>
      <c r="G131" s="118">
        <f t="shared" si="18"/>
        <v>1070</v>
      </c>
      <c r="H131" s="121" t="s">
        <v>55</v>
      </c>
      <c r="I131" s="120">
        <f t="shared" si="11"/>
        <v>1070</v>
      </c>
      <c r="J131" s="117" t="s">
        <v>27</v>
      </c>
      <c r="K131" s="125" t="s">
        <v>453</v>
      </c>
    </row>
    <row r="132" spans="1:11" ht="37.200000000000003" x14ac:dyDescent="0.25">
      <c r="A132" s="116">
        <v>125</v>
      </c>
      <c r="B132" s="117" t="s">
        <v>456</v>
      </c>
      <c r="C132" s="118">
        <v>600</v>
      </c>
      <c r="D132" s="118">
        <f t="shared" si="17"/>
        <v>600</v>
      </c>
      <c r="E132" s="119" t="s">
        <v>22</v>
      </c>
      <c r="F132" s="117" t="s">
        <v>55</v>
      </c>
      <c r="G132" s="118">
        <f t="shared" si="18"/>
        <v>600</v>
      </c>
      <c r="H132" s="121" t="s">
        <v>55</v>
      </c>
      <c r="I132" s="120">
        <f t="shared" si="11"/>
        <v>600</v>
      </c>
      <c r="J132" s="117" t="s">
        <v>27</v>
      </c>
      <c r="K132" s="125" t="s">
        <v>457</v>
      </c>
    </row>
    <row r="133" spans="1:11" ht="37.200000000000003" x14ac:dyDescent="0.25">
      <c r="A133" s="116">
        <v>126</v>
      </c>
      <c r="B133" s="117" t="s">
        <v>480</v>
      </c>
      <c r="C133" s="118">
        <v>2000</v>
      </c>
      <c r="D133" s="118">
        <f t="shared" si="17"/>
        <v>2000</v>
      </c>
      <c r="E133" s="119" t="s">
        <v>22</v>
      </c>
      <c r="F133" s="117" t="s">
        <v>63</v>
      </c>
      <c r="G133" s="118">
        <f t="shared" si="18"/>
        <v>2000</v>
      </c>
      <c r="H133" s="121" t="str">
        <f>F133</f>
        <v>นายเสมอ อุดม</v>
      </c>
      <c r="I133" s="120">
        <f t="shared" si="11"/>
        <v>2000</v>
      </c>
      <c r="J133" s="117" t="s">
        <v>27</v>
      </c>
      <c r="K133" s="125" t="s">
        <v>481</v>
      </c>
    </row>
    <row r="134" spans="1:11" ht="37.200000000000003" x14ac:dyDescent="0.25">
      <c r="A134" s="116">
        <v>127</v>
      </c>
      <c r="B134" s="117" t="s">
        <v>426</v>
      </c>
      <c r="C134" s="118">
        <v>2700</v>
      </c>
      <c r="D134" s="118">
        <f t="shared" si="17"/>
        <v>2700</v>
      </c>
      <c r="E134" s="119" t="s">
        <v>22</v>
      </c>
      <c r="F134" s="117" t="s">
        <v>419</v>
      </c>
      <c r="G134" s="118">
        <f t="shared" si="18"/>
        <v>2700</v>
      </c>
      <c r="H134" s="121" t="str">
        <f>F134</f>
        <v xml:space="preserve"> บริษัท อึ้งประภากร เทรดดิ้ง จำกัด</v>
      </c>
      <c r="I134" s="120">
        <f t="shared" si="11"/>
        <v>2700</v>
      </c>
      <c r="J134" s="117" t="s">
        <v>27</v>
      </c>
      <c r="K134" s="125" t="s">
        <v>420</v>
      </c>
    </row>
    <row r="135" spans="1:11" ht="37.200000000000003" x14ac:dyDescent="0.25">
      <c r="A135" s="116">
        <v>128</v>
      </c>
      <c r="B135" s="117" t="s">
        <v>427</v>
      </c>
      <c r="C135" s="118">
        <v>1100</v>
      </c>
      <c r="D135" s="118">
        <f t="shared" si="17"/>
        <v>1100</v>
      </c>
      <c r="E135" s="119" t="s">
        <v>22</v>
      </c>
      <c r="F135" s="117" t="s">
        <v>490</v>
      </c>
      <c r="G135" s="118">
        <f t="shared" si="18"/>
        <v>1100</v>
      </c>
      <c r="H135" s="125" t="s">
        <v>490</v>
      </c>
      <c r="I135" s="120">
        <f t="shared" si="11"/>
        <v>1100</v>
      </c>
      <c r="J135" s="117" t="s">
        <v>27</v>
      </c>
      <c r="K135" s="125" t="s">
        <v>421</v>
      </c>
    </row>
    <row r="136" spans="1:11" ht="37.200000000000003" x14ac:dyDescent="0.25">
      <c r="A136" s="116">
        <v>129</v>
      </c>
      <c r="B136" s="117" t="s">
        <v>428</v>
      </c>
      <c r="C136" s="118">
        <v>4900</v>
      </c>
      <c r="D136" s="118">
        <f t="shared" si="17"/>
        <v>4900</v>
      </c>
      <c r="E136" s="119" t="s">
        <v>22</v>
      </c>
      <c r="F136" s="117" t="s">
        <v>413</v>
      </c>
      <c r="G136" s="118">
        <f t="shared" si="18"/>
        <v>4900</v>
      </c>
      <c r="H136" s="125" t="s">
        <v>413</v>
      </c>
      <c r="I136" s="120">
        <f t="shared" si="11"/>
        <v>4900</v>
      </c>
      <c r="J136" s="117" t="s">
        <v>27</v>
      </c>
      <c r="K136" s="125" t="s">
        <v>429</v>
      </c>
    </row>
    <row r="137" spans="1:11" ht="36" x14ac:dyDescent="0.25">
      <c r="A137" s="184">
        <f>+A136</f>
        <v>129</v>
      </c>
      <c r="B137" s="186" t="s">
        <v>597</v>
      </c>
      <c r="C137" s="185">
        <f>SUM(C8:C136)</f>
        <v>1725775.9500000002</v>
      </c>
      <c r="D137" s="185">
        <f>SUM(D8:D136)</f>
        <v>1725775.9500000002</v>
      </c>
      <c r="E137" s="186"/>
      <c r="F137" s="187"/>
      <c r="G137" s="185">
        <f>SUM(G8:G136)</f>
        <v>1725775.9500000002</v>
      </c>
      <c r="H137" s="188"/>
      <c r="I137" s="189">
        <f>SUM(I8:I136)</f>
        <v>1725775.9500000002</v>
      </c>
      <c r="J137" s="190"/>
      <c r="K137" s="188"/>
    </row>
    <row r="138" spans="1:11" ht="18.600000000000001" x14ac:dyDescent="0.25">
      <c r="A138" s="219" t="s">
        <v>557</v>
      </c>
      <c r="B138" s="326" t="s">
        <v>558</v>
      </c>
      <c r="C138" s="326"/>
      <c r="D138" s="326"/>
      <c r="E138" s="326"/>
      <c r="F138" s="326"/>
      <c r="G138" s="326"/>
      <c r="H138" s="326"/>
      <c r="I138" s="326"/>
      <c r="J138" s="326"/>
      <c r="K138" s="326"/>
    </row>
    <row r="139" spans="1:11" ht="37.200000000000003" x14ac:dyDescent="0.25">
      <c r="A139" s="116">
        <v>1</v>
      </c>
      <c r="B139" s="122" t="s">
        <v>85</v>
      </c>
      <c r="C139" s="118">
        <v>54521.85</v>
      </c>
      <c r="D139" s="118">
        <f t="shared" ref="D139:D167" si="19">+C139</f>
        <v>54521.85</v>
      </c>
      <c r="E139" s="119" t="s">
        <v>22</v>
      </c>
      <c r="F139" s="117" t="s">
        <v>87</v>
      </c>
      <c r="G139" s="118">
        <f t="shared" ref="G139:G167" si="20">+D139</f>
        <v>54521.85</v>
      </c>
      <c r="H139" s="121" t="str">
        <f>+F139</f>
        <v>บริษัท เอบีที 
อินดัสเทียลเซอร์วิส จำกัด</v>
      </c>
      <c r="I139" s="120">
        <f>+G139</f>
        <v>54521.85</v>
      </c>
      <c r="J139" s="117" t="s">
        <v>27</v>
      </c>
      <c r="K139" s="125" t="s">
        <v>84</v>
      </c>
    </row>
    <row r="140" spans="1:11" ht="37.200000000000003" x14ac:dyDescent="0.25">
      <c r="A140" s="116">
        <v>2</v>
      </c>
      <c r="B140" s="117" t="s">
        <v>60</v>
      </c>
      <c r="C140" s="118">
        <v>71695</v>
      </c>
      <c r="D140" s="118">
        <f t="shared" si="19"/>
        <v>71695</v>
      </c>
      <c r="E140" s="119" t="s">
        <v>22</v>
      </c>
      <c r="F140" s="117" t="s">
        <v>25</v>
      </c>
      <c r="G140" s="118">
        <f t="shared" si="20"/>
        <v>71695</v>
      </c>
      <c r="H140" s="121" t="str">
        <f t="shared" ref="H140:H164" si="21">+F140</f>
        <v>บริษัท อุดมภัณฑ์ 
เปเปอร์ จำกัด</v>
      </c>
      <c r="I140" s="120">
        <f t="shared" ref="I140:I200" si="22">+G140</f>
        <v>71695</v>
      </c>
      <c r="J140" s="117" t="s">
        <v>27</v>
      </c>
      <c r="K140" s="125" t="s">
        <v>94</v>
      </c>
    </row>
    <row r="141" spans="1:11" ht="18.600000000000001" x14ac:dyDescent="0.25">
      <c r="A141" s="116">
        <v>3</v>
      </c>
      <c r="B141" s="117" t="s">
        <v>101</v>
      </c>
      <c r="C141" s="118">
        <v>6500</v>
      </c>
      <c r="D141" s="118">
        <f t="shared" si="19"/>
        <v>6500</v>
      </c>
      <c r="E141" s="119" t="s">
        <v>22</v>
      </c>
      <c r="F141" s="117" t="s">
        <v>41</v>
      </c>
      <c r="G141" s="118">
        <f t="shared" si="20"/>
        <v>6500</v>
      </c>
      <c r="H141" s="121" t="str">
        <f t="shared" si="21"/>
        <v>ร้านอุดมภัณฑ์ พานิช</v>
      </c>
      <c r="I141" s="120">
        <f t="shared" si="22"/>
        <v>6500</v>
      </c>
      <c r="J141" s="117" t="s">
        <v>27</v>
      </c>
      <c r="K141" s="125" t="s">
        <v>102</v>
      </c>
    </row>
    <row r="142" spans="1:11" ht="37.200000000000003" x14ac:dyDescent="0.25">
      <c r="A142" s="116">
        <v>4</v>
      </c>
      <c r="B142" s="117" t="s">
        <v>106</v>
      </c>
      <c r="C142" s="118">
        <v>7600</v>
      </c>
      <c r="D142" s="118">
        <f t="shared" si="19"/>
        <v>7600</v>
      </c>
      <c r="E142" s="119" t="s">
        <v>22</v>
      </c>
      <c r="F142" s="117" t="s">
        <v>466</v>
      </c>
      <c r="G142" s="118">
        <f t="shared" si="20"/>
        <v>7600</v>
      </c>
      <c r="H142" s="121" t="str">
        <f t="shared" si="21"/>
        <v>นายมานิตย์ วัฒนพาณิชย์</v>
      </c>
      <c r="I142" s="120">
        <f t="shared" si="22"/>
        <v>7600</v>
      </c>
      <c r="J142" s="117" t="s">
        <v>27</v>
      </c>
      <c r="K142" s="125" t="s">
        <v>107</v>
      </c>
    </row>
    <row r="143" spans="1:11" ht="37.200000000000003" x14ac:dyDescent="0.25">
      <c r="A143" s="116">
        <v>5</v>
      </c>
      <c r="B143" s="117" t="s">
        <v>120</v>
      </c>
      <c r="C143" s="118">
        <v>30056.3</v>
      </c>
      <c r="D143" s="118">
        <f t="shared" si="19"/>
        <v>30056.3</v>
      </c>
      <c r="E143" s="119" t="s">
        <v>22</v>
      </c>
      <c r="F143" s="117" t="s">
        <v>44</v>
      </c>
      <c r="G143" s="118">
        <f t="shared" si="20"/>
        <v>30056.3</v>
      </c>
      <c r="H143" s="121" t="str">
        <f t="shared" si="21"/>
        <v>บริษัท เอส ซี แอร์ คอนดิชันนิ่ง จำกัด</v>
      </c>
      <c r="I143" s="120">
        <f t="shared" si="22"/>
        <v>30056.3</v>
      </c>
      <c r="J143" s="117" t="s">
        <v>27</v>
      </c>
      <c r="K143" s="125" t="s">
        <v>121</v>
      </c>
    </row>
    <row r="144" spans="1:11" ht="37.200000000000003" x14ac:dyDescent="0.25">
      <c r="A144" s="116">
        <v>6</v>
      </c>
      <c r="B144" s="117" t="s">
        <v>56</v>
      </c>
      <c r="C144" s="118">
        <v>76390</v>
      </c>
      <c r="D144" s="118">
        <f t="shared" si="19"/>
        <v>76390</v>
      </c>
      <c r="E144" s="119" t="s">
        <v>22</v>
      </c>
      <c r="F144" s="117" t="s">
        <v>25</v>
      </c>
      <c r="G144" s="118">
        <f t="shared" si="20"/>
        <v>76390</v>
      </c>
      <c r="H144" s="121" t="str">
        <f t="shared" si="21"/>
        <v>บริษัท อุดมภัณฑ์ 
เปเปอร์ จำกัด</v>
      </c>
      <c r="I144" s="120">
        <f t="shared" si="22"/>
        <v>76390</v>
      </c>
      <c r="J144" s="117" t="s">
        <v>27</v>
      </c>
      <c r="K144" s="125" t="s">
        <v>122</v>
      </c>
    </row>
    <row r="145" spans="1:11" ht="37.200000000000003" x14ac:dyDescent="0.25">
      <c r="A145" s="116">
        <v>7</v>
      </c>
      <c r="B145" s="117" t="s">
        <v>131</v>
      </c>
      <c r="C145" s="118">
        <v>5697.75</v>
      </c>
      <c r="D145" s="118">
        <f t="shared" si="19"/>
        <v>5697.75</v>
      </c>
      <c r="E145" s="119" t="s">
        <v>22</v>
      </c>
      <c r="F145" s="117" t="s">
        <v>40</v>
      </c>
      <c r="G145" s="118">
        <f t="shared" si="20"/>
        <v>5697.75</v>
      </c>
      <c r="H145" s="121" t="str">
        <f t="shared" si="21"/>
        <v>บริษัท กิตติเจริญภัณฑ์ จำกัด</v>
      </c>
      <c r="I145" s="120">
        <f t="shared" si="22"/>
        <v>5697.75</v>
      </c>
      <c r="J145" s="117" t="s">
        <v>27</v>
      </c>
      <c r="K145" s="125" t="s">
        <v>123</v>
      </c>
    </row>
    <row r="146" spans="1:11" ht="18.600000000000001" x14ac:dyDescent="0.25">
      <c r="A146" s="116">
        <v>8</v>
      </c>
      <c r="B146" s="117" t="s">
        <v>176</v>
      </c>
      <c r="C146" s="118">
        <v>39000</v>
      </c>
      <c r="D146" s="118">
        <f t="shared" si="19"/>
        <v>39000</v>
      </c>
      <c r="E146" s="119" t="s">
        <v>22</v>
      </c>
      <c r="F146" s="117" t="s">
        <v>160</v>
      </c>
      <c r="G146" s="118">
        <f t="shared" si="20"/>
        <v>39000</v>
      </c>
      <c r="H146" s="121" t="str">
        <f t="shared" si="21"/>
        <v>ร้านรังสิตดีไซน์</v>
      </c>
      <c r="I146" s="120">
        <f t="shared" si="22"/>
        <v>39000</v>
      </c>
      <c r="J146" s="117" t="s">
        <v>27</v>
      </c>
      <c r="K146" s="125" t="s">
        <v>161</v>
      </c>
    </row>
    <row r="147" spans="1:11" ht="55.8" x14ac:dyDescent="0.25">
      <c r="A147" s="116">
        <v>9</v>
      </c>
      <c r="B147" s="117" t="s">
        <v>164</v>
      </c>
      <c r="C147" s="118">
        <v>8700</v>
      </c>
      <c r="D147" s="118">
        <f t="shared" si="19"/>
        <v>8700</v>
      </c>
      <c r="E147" s="119" t="s">
        <v>22</v>
      </c>
      <c r="F147" s="117" t="s">
        <v>165</v>
      </c>
      <c r="G147" s="118">
        <f t="shared" si="20"/>
        <v>8700</v>
      </c>
      <c r="H147" s="121" t="str">
        <f t="shared" si="21"/>
        <v>ร้านก๊อปปี้ วัน โดย นายพนม จุลประสิทธิวร</v>
      </c>
      <c r="I147" s="120">
        <f t="shared" si="22"/>
        <v>8700</v>
      </c>
      <c r="J147" s="117" t="s">
        <v>27</v>
      </c>
      <c r="K147" s="125" t="s">
        <v>502</v>
      </c>
    </row>
    <row r="148" spans="1:11" ht="37.200000000000003" x14ac:dyDescent="0.25">
      <c r="A148" s="116">
        <v>10</v>
      </c>
      <c r="B148" s="117" t="s">
        <v>168</v>
      </c>
      <c r="C148" s="118">
        <v>5321.2</v>
      </c>
      <c r="D148" s="118">
        <f t="shared" si="19"/>
        <v>5321.2</v>
      </c>
      <c r="E148" s="119" t="s">
        <v>22</v>
      </c>
      <c r="F148" s="117" t="s">
        <v>246</v>
      </c>
      <c r="G148" s="118">
        <f t="shared" si="20"/>
        <v>5321.2</v>
      </c>
      <c r="H148" s="121" t="str">
        <f t="shared" si="21"/>
        <v>บริษัท เอ บี ที อินดัสเทียลเซอร์วิส จำกัด</v>
      </c>
      <c r="I148" s="120">
        <f t="shared" si="22"/>
        <v>5321.2</v>
      </c>
      <c r="J148" s="117" t="s">
        <v>27</v>
      </c>
      <c r="K148" s="125" t="s">
        <v>169</v>
      </c>
    </row>
    <row r="149" spans="1:11" ht="18.600000000000001" x14ac:dyDescent="0.25">
      <c r="A149" s="116">
        <v>11</v>
      </c>
      <c r="B149" s="117" t="s">
        <v>173</v>
      </c>
      <c r="C149" s="118">
        <v>160860</v>
      </c>
      <c r="D149" s="118">
        <f t="shared" si="19"/>
        <v>160860</v>
      </c>
      <c r="E149" s="119" t="s">
        <v>22</v>
      </c>
      <c r="F149" s="117" t="s">
        <v>63</v>
      </c>
      <c r="G149" s="118">
        <f t="shared" si="20"/>
        <v>160860</v>
      </c>
      <c r="H149" s="121" t="str">
        <f t="shared" si="21"/>
        <v>นายเสมอ อุดม</v>
      </c>
      <c r="I149" s="120">
        <f t="shared" si="22"/>
        <v>160860</v>
      </c>
      <c r="J149" s="117" t="s">
        <v>27</v>
      </c>
      <c r="K149" s="125" t="s">
        <v>174</v>
      </c>
    </row>
    <row r="150" spans="1:11" ht="37.200000000000003" x14ac:dyDescent="0.25">
      <c r="A150" s="116">
        <v>12</v>
      </c>
      <c r="B150" s="117" t="s">
        <v>166</v>
      </c>
      <c r="C150" s="118">
        <v>6468.15</v>
      </c>
      <c r="D150" s="118">
        <f t="shared" si="19"/>
        <v>6468.15</v>
      </c>
      <c r="E150" s="119" t="s">
        <v>22</v>
      </c>
      <c r="F150" s="117" t="s">
        <v>52</v>
      </c>
      <c r="G150" s="118">
        <f t="shared" si="20"/>
        <v>6468.15</v>
      </c>
      <c r="H150" s="121" t="str">
        <f t="shared" si="21"/>
        <v>ร้านด๊อกเตอร์คาร์</v>
      </c>
      <c r="I150" s="120">
        <f t="shared" si="22"/>
        <v>6468.15</v>
      </c>
      <c r="J150" s="117" t="s">
        <v>27</v>
      </c>
      <c r="K150" s="125" t="s">
        <v>167</v>
      </c>
    </row>
    <row r="151" spans="1:11" ht="55.8" x14ac:dyDescent="0.25">
      <c r="A151" s="116">
        <v>13</v>
      </c>
      <c r="B151" s="117" t="s">
        <v>180</v>
      </c>
      <c r="C151" s="118">
        <v>7900</v>
      </c>
      <c r="D151" s="118">
        <f t="shared" si="19"/>
        <v>7900</v>
      </c>
      <c r="E151" s="119" t="s">
        <v>22</v>
      </c>
      <c r="F151" s="117" t="s">
        <v>55</v>
      </c>
      <c r="G151" s="118">
        <f t="shared" si="20"/>
        <v>7900</v>
      </c>
      <c r="H151" s="121" t="str">
        <f t="shared" si="21"/>
        <v>บริษัทอุดมภัณฑ์เปเปอร์ จำกัด</v>
      </c>
      <c r="I151" s="120">
        <f t="shared" si="22"/>
        <v>7900</v>
      </c>
      <c r="J151" s="117" t="s">
        <v>27</v>
      </c>
      <c r="K151" s="125" t="s">
        <v>181</v>
      </c>
    </row>
    <row r="152" spans="1:11" ht="37.200000000000003" x14ac:dyDescent="0.25">
      <c r="A152" s="116">
        <v>14</v>
      </c>
      <c r="B152" s="117" t="s">
        <v>188</v>
      </c>
      <c r="C152" s="118">
        <v>42000</v>
      </c>
      <c r="D152" s="118">
        <f t="shared" si="19"/>
        <v>42000</v>
      </c>
      <c r="E152" s="119" t="s">
        <v>22</v>
      </c>
      <c r="F152" s="117" t="s">
        <v>189</v>
      </c>
      <c r="G152" s="118">
        <f t="shared" si="20"/>
        <v>42000</v>
      </c>
      <c r="H152" s="121" t="str">
        <f t="shared" si="21"/>
        <v>ร้านรังสิตดีไซน์โดยนายบุญลือ อนทร์จนทร์</v>
      </c>
      <c r="I152" s="120">
        <f t="shared" si="22"/>
        <v>42000</v>
      </c>
      <c r="J152" s="117" t="s">
        <v>27</v>
      </c>
      <c r="K152" s="125" t="s">
        <v>190</v>
      </c>
    </row>
    <row r="153" spans="1:11" ht="37.200000000000003" x14ac:dyDescent="0.25">
      <c r="A153" s="116">
        <v>15</v>
      </c>
      <c r="B153" s="117" t="s">
        <v>194</v>
      </c>
      <c r="C153" s="118">
        <v>13535.5</v>
      </c>
      <c r="D153" s="118">
        <f t="shared" si="19"/>
        <v>13535.5</v>
      </c>
      <c r="E153" s="119" t="s">
        <v>22</v>
      </c>
      <c r="F153" s="117" t="s">
        <v>53</v>
      </c>
      <c r="G153" s="118">
        <f t="shared" si="20"/>
        <v>13535.5</v>
      </c>
      <c r="H153" s="121" t="str">
        <f t="shared" si="21"/>
        <v>บริษัท เอส.ซี.แอร์ คอนดิชั่นนิ่ง จำกัด</v>
      </c>
      <c r="I153" s="120">
        <f t="shared" si="22"/>
        <v>13535.5</v>
      </c>
      <c r="J153" s="117" t="s">
        <v>27</v>
      </c>
      <c r="K153" s="125" t="s">
        <v>211</v>
      </c>
    </row>
    <row r="154" spans="1:11" ht="37.200000000000003" x14ac:dyDescent="0.25">
      <c r="A154" s="116">
        <v>16</v>
      </c>
      <c r="B154" s="117" t="s">
        <v>231</v>
      </c>
      <c r="C154" s="118">
        <v>5225.88</v>
      </c>
      <c r="D154" s="118">
        <f t="shared" si="19"/>
        <v>5225.88</v>
      </c>
      <c r="E154" s="119" t="s">
        <v>22</v>
      </c>
      <c r="F154" s="117" t="s">
        <v>39</v>
      </c>
      <c r="G154" s="118">
        <f t="shared" si="20"/>
        <v>5225.88</v>
      </c>
      <c r="H154" s="121" t="str">
        <f t="shared" si="21"/>
        <v>บริษัท ไฮปริ้น จำกัด</v>
      </c>
      <c r="I154" s="120">
        <f t="shared" si="22"/>
        <v>5225.88</v>
      </c>
      <c r="J154" s="117" t="s">
        <v>27</v>
      </c>
      <c r="K154" s="125" t="s">
        <v>193</v>
      </c>
    </row>
    <row r="155" spans="1:11" ht="37.200000000000003" x14ac:dyDescent="0.25">
      <c r="A155" s="116">
        <v>17</v>
      </c>
      <c r="B155" s="117" t="s">
        <v>196</v>
      </c>
      <c r="C155" s="118">
        <v>11128</v>
      </c>
      <c r="D155" s="118">
        <f t="shared" si="19"/>
        <v>11128</v>
      </c>
      <c r="E155" s="119" t="s">
        <v>22</v>
      </c>
      <c r="F155" s="117" t="s">
        <v>52</v>
      </c>
      <c r="G155" s="118">
        <f t="shared" si="20"/>
        <v>11128</v>
      </c>
      <c r="H155" s="121" t="str">
        <f t="shared" si="21"/>
        <v>ร้านด๊อกเตอร์คาร์</v>
      </c>
      <c r="I155" s="120">
        <f t="shared" si="22"/>
        <v>11128</v>
      </c>
      <c r="J155" s="117" t="s">
        <v>27</v>
      </c>
      <c r="K155" s="125" t="s">
        <v>202</v>
      </c>
    </row>
    <row r="156" spans="1:11" ht="37.200000000000003" x14ac:dyDescent="0.25">
      <c r="A156" s="116">
        <v>18</v>
      </c>
      <c r="B156" s="117" t="s">
        <v>200</v>
      </c>
      <c r="C156" s="118">
        <v>11695.1</v>
      </c>
      <c r="D156" s="118">
        <f t="shared" si="19"/>
        <v>11695.1</v>
      </c>
      <c r="E156" s="119" t="s">
        <v>22</v>
      </c>
      <c r="F156" s="117" t="s">
        <v>201</v>
      </c>
      <c r="G156" s="118">
        <f t="shared" si="20"/>
        <v>11695.1</v>
      </c>
      <c r="H156" s="121" t="str">
        <f t="shared" si="21"/>
        <v>ห้างหุ้นส่วนจำกัดเอ็น แอนด์ ดี ออโต้แอร์</v>
      </c>
      <c r="I156" s="120">
        <f t="shared" si="22"/>
        <v>11695.1</v>
      </c>
      <c r="J156" s="117" t="s">
        <v>27</v>
      </c>
      <c r="K156" s="125" t="s">
        <v>203</v>
      </c>
    </row>
    <row r="157" spans="1:11" ht="37.200000000000003" x14ac:dyDescent="0.25">
      <c r="A157" s="116">
        <v>19</v>
      </c>
      <c r="B157" s="117" t="s">
        <v>183</v>
      </c>
      <c r="C157" s="118">
        <v>9000</v>
      </c>
      <c r="D157" s="118">
        <f t="shared" si="19"/>
        <v>9000</v>
      </c>
      <c r="E157" s="119" t="s">
        <v>22</v>
      </c>
      <c r="F157" s="117" t="s">
        <v>55</v>
      </c>
      <c r="G157" s="118">
        <f t="shared" si="20"/>
        <v>9000</v>
      </c>
      <c r="H157" s="121" t="str">
        <f t="shared" si="21"/>
        <v>บริษัทอุดมภัณฑ์เปเปอร์ จำกัด</v>
      </c>
      <c r="I157" s="120">
        <f t="shared" si="22"/>
        <v>9000</v>
      </c>
      <c r="J157" s="117" t="s">
        <v>27</v>
      </c>
      <c r="K157" s="125" t="s">
        <v>182</v>
      </c>
    </row>
    <row r="158" spans="1:11" ht="55.8" x14ac:dyDescent="0.25">
      <c r="A158" s="116">
        <v>20</v>
      </c>
      <c r="B158" s="117" t="s">
        <v>232</v>
      </c>
      <c r="C158" s="118">
        <v>9266.2000000000007</v>
      </c>
      <c r="D158" s="118">
        <f t="shared" si="19"/>
        <v>9266.2000000000007</v>
      </c>
      <c r="E158" s="119" t="s">
        <v>22</v>
      </c>
      <c r="F158" s="117" t="s">
        <v>53</v>
      </c>
      <c r="G158" s="118">
        <f t="shared" si="20"/>
        <v>9266.2000000000007</v>
      </c>
      <c r="H158" s="121" t="str">
        <f t="shared" si="21"/>
        <v>บริษัท เอส.ซี.แอร์ คอนดิชั่นนิ่ง จำกัด</v>
      </c>
      <c r="I158" s="120">
        <f t="shared" si="22"/>
        <v>9266.2000000000007</v>
      </c>
      <c r="J158" s="117" t="s">
        <v>27</v>
      </c>
      <c r="K158" s="125" t="s">
        <v>206</v>
      </c>
    </row>
    <row r="159" spans="1:11" ht="37.200000000000003" x14ac:dyDescent="0.25">
      <c r="A159" s="116">
        <v>21</v>
      </c>
      <c r="B159" s="117" t="s">
        <v>227</v>
      </c>
      <c r="C159" s="118">
        <v>14375.45</v>
      </c>
      <c r="D159" s="118">
        <f t="shared" si="19"/>
        <v>14375.45</v>
      </c>
      <c r="E159" s="119" t="s">
        <v>22</v>
      </c>
      <c r="F159" s="117" t="s">
        <v>40</v>
      </c>
      <c r="G159" s="118">
        <f t="shared" si="20"/>
        <v>14375.45</v>
      </c>
      <c r="H159" s="121" t="str">
        <f t="shared" si="21"/>
        <v>บริษัท กิตติเจริญภัณฑ์ จำกัด</v>
      </c>
      <c r="I159" s="120">
        <f t="shared" si="22"/>
        <v>14375.45</v>
      </c>
      <c r="J159" s="117" t="s">
        <v>27</v>
      </c>
      <c r="K159" s="125" t="s">
        <v>228</v>
      </c>
    </row>
    <row r="160" spans="1:11" ht="37.200000000000003" x14ac:dyDescent="0.25">
      <c r="A160" s="116">
        <v>22</v>
      </c>
      <c r="B160" s="117" t="s">
        <v>229</v>
      </c>
      <c r="C160" s="118">
        <v>60505</v>
      </c>
      <c r="D160" s="118">
        <f t="shared" si="19"/>
        <v>60505</v>
      </c>
      <c r="E160" s="119" t="s">
        <v>22</v>
      </c>
      <c r="F160" s="117" t="s">
        <v>55</v>
      </c>
      <c r="G160" s="118">
        <f t="shared" si="20"/>
        <v>60505</v>
      </c>
      <c r="H160" s="121" t="str">
        <f t="shared" si="21"/>
        <v>บริษัทอุดมภัณฑ์เปเปอร์ จำกัด</v>
      </c>
      <c r="I160" s="120">
        <f t="shared" si="22"/>
        <v>60505</v>
      </c>
      <c r="J160" s="117" t="s">
        <v>27</v>
      </c>
      <c r="K160" s="125" t="s">
        <v>230</v>
      </c>
    </row>
    <row r="161" spans="1:11" ht="37.200000000000003" x14ac:dyDescent="0.25">
      <c r="A161" s="116">
        <v>23</v>
      </c>
      <c r="B161" s="117" t="s">
        <v>233</v>
      </c>
      <c r="C161" s="118">
        <v>5243</v>
      </c>
      <c r="D161" s="118">
        <f t="shared" si="19"/>
        <v>5243</v>
      </c>
      <c r="E161" s="119" t="s">
        <v>22</v>
      </c>
      <c r="F161" s="117" t="s">
        <v>234</v>
      </c>
      <c r="G161" s="118">
        <f t="shared" si="20"/>
        <v>5243</v>
      </c>
      <c r="H161" s="121" t="str">
        <f t="shared" si="21"/>
        <v>บริษัทกรุงเทพธุรกิจภัณฑ์ ออโต้เมชั่น จำกัด</v>
      </c>
      <c r="I161" s="120">
        <f t="shared" si="22"/>
        <v>5243</v>
      </c>
      <c r="J161" s="117" t="s">
        <v>27</v>
      </c>
      <c r="K161" s="125" t="s">
        <v>235</v>
      </c>
    </row>
    <row r="162" spans="1:11" ht="37.200000000000003" x14ac:dyDescent="0.25">
      <c r="A162" s="116">
        <v>24</v>
      </c>
      <c r="B162" s="117" t="s">
        <v>241</v>
      </c>
      <c r="C162" s="118">
        <v>5300</v>
      </c>
      <c r="D162" s="118">
        <f t="shared" si="19"/>
        <v>5300</v>
      </c>
      <c r="E162" s="119" t="s">
        <v>22</v>
      </c>
      <c r="F162" s="117" t="s">
        <v>242</v>
      </c>
      <c r="G162" s="118">
        <f t="shared" si="20"/>
        <v>5300</v>
      </c>
      <c r="H162" s="121" t="str">
        <f t="shared" si="21"/>
        <v>นายมานิตย์  วัฒนพานิช</v>
      </c>
      <c r="I162" s="120">
        <f t="shared" si="22"/>
        <v>5300</v>
      </c>
      <c r="J162" s="117" t="s">
        <v>27</v>
      </c>
      <c r="K162" s="125" t="s">
        <v>243</v>
      </c>
    </row>
    <row r="163" spans="1:11" ht="37.200000000000003" x14ac:dyDescent="0.25">
      <c r="A163" s="116">
        <v>25</v>
      </c>
      <c r="B163" s="117" t="s">
        <v>47</v>
      </c>
      <c r="C163" s="118">
        <v>41785</v>
      </c>
      <c r="D163" s="118">
        <f t="shared" si="19"/>
        <v>41785</v>
      </c>
      <c r="E163" s="119" t="s">
        <v>22</v>
      </c>
      <c r="F163" s="117" t="s">
        <v>55</v>
      </c>
      <c r="G163" s="118">
        <f t="shared" si="20"/>
        <v>41785</v>
      </c>
      <c r="H163" s="121" t="str">
        <f t="shared" si="21"/>
        <v>บริษัทอุดมภัณฑ์เปเปอร์ จำกัด</v>
      </c>
      <c r="I163" s="120">
        <f t="shared" si="22"/>
        <v>41785</v>
      </c>
      <c r="J163" s="117" t="s">
        <v>27</v>
      </c>
      <c r="K163" s="125" t="s">
        <v>274</v>
      </c>
    </row>
    <row r="164" spans="1:11" ht="37.200000000000003" x14ac:dyDescent="0.25">
      <c r="A164" s="116">
        <v>26</v>
      </c>
      <c r="B164" s="117" t="s">
        <v>59</v>
      </c>
      <c r="C164" s="118">
        <v>20287.2</v>
      </c>
      <c r="D164" s="118">
        <f t="shared" si="19"/>
        <v>20287.2</v>
      </c>
      <c r="E164" s="119" t="s">
        <v>22</v>
      </c>
      <c r="F164" s="117" t="s">
        <v>51</v>
      </c>
      <c r="G164" s="118">
        <f t="shared" si="20"/>
        <v>20287.2</v>
      </c>
      <c r="H164" s="121" t="str">
        <f t="shared" si="21"/>
        <v>บริษัท ริโก้ (ประเทศไทย) จำกัด</v>
      </c>
      <c r="I164" s="120">
        <f t="shared" si="22"/>
        <v>20287.2</v>
      </c>
      <c r="J164" s="117" t="s">
        <v>27</v>
      </c>
      <c r="K164" s="125" t="s">
        <v>270</v>
      </c>
    </row>
    <row r="165" spans="1:11" ht="74.400000000000006" x14ac:dyDescent="0.25">
      <c r="A165" s="116">
        <v>27</v>
      </c>
      <c r="B165" s="117" t="s">
        <v>292</v>
      </c>
      <c r="C165" s="118">
        <v>17320</v>
      </c>
      <c r="D165" s="118">
        <f t="shared" si="19"/>
        <v>17320</v>
      </c>
      <c r="E165" s="119" t="s">
        <v>22</v>
      </c>
      <c r="F165" s="117" t="s">
        <v>55</v>
      </c>
      <c r="G165" s="118">
        <f t="shared" si="20"/>
        <v>17320</v>
      </c>
      <c r="H165" s="121" t="s">
        <v>55</v>
      </c>
      <c r="I165" s="120">
        <f t="shared" si="22"/>
        <v>17320</v>
      </c>
      <c r="J165" s="117" t="s">
        <v>27</v>
      </c>
      <c r="K165" s="125" t="s">
        <v>501</v>
      </c>
    </row>
    <row r="166" spans="1:11" ht="37.200000000000003" x14ac:dyDescent="0.25">
      <c r="A166" s="116">
        <v>28</v>
      </c>
      <c r="B166" s="117" t="s">
        <v>294</v>
      </c>
      <c r="C166" s="118">
        <v>44670</v>
      </c>
      <c r="D166" s="118">
        <f t="shared" si="19"/>
        <v>44670</v>
      </c>
      <c r="E166" s="119" t="s">
        <v>22</v>
      </c>
      <c r="F166" s="117" t="s">
        <v>55</v>
      </c>
      <c r="G166" s="118">
        <f t="shared" si="20"/>
        <v>44670</v>
      </c>
      <c r="H166" s="121" t="s">
        <v>55</v>
      </c>
      <c r="I166" s="120">
        <f t="shared" si="22"/>
        <v>44670</v>
      </c>
      <c r="J166" s="117" t="s">
        <v>27</v>
      </c>
      <c r="K166" s="125" t="s">
        <v>295</v>
      </c>
    </row>
    <row r="167" spans="1:11" ht="37.200000000000003" x14ac:dyDescent="0.25">
      <c r="A167" s="116">
        <v>29</v>
      </c>
      <c r="B167" s="117" t="s">
        <v>59</v>
      </c>
      <c r="C167" s="118">
        <v>23112</v>
      </c>
      <c r="D167" s="118">
        <f t="shared" si="19"/>
        <v>23112</v>
      </c>
      <c r="E167" s="119" t="s">
        <v>22</v>
      </c>
      <c r="F167" s="117" t="s">
        <v>51</v>
      </c>
      <c r="G167" s="118">
        <f t="shared" si="20"/>
        <v>23112</v>
      </c>
      <c r="H167" s="121" t="s">
        <v>51</v>
      </c>
      <c r="I167" s="120">
        <f t="shared" si="22"/>
        <v>23112</v>
      </c>
      <c r="J167" s="117" t="s">
        <v>27</v>
      </c>
      <c r="K167" s="125" t="s">
        <v>296</v>
      </c>
    </row>
    <row r="168" spans="1:11" ht="37.200000000000003" x14ac:dyDescent="0.25">
      <c r="A168" s="116">
        <v>30</v>
      </c>
      <c r="B168" s="117" t="s">
        <v>34</v>
      </c>
      <c r="C168" s="118">
        <v>10640</v>
      </c>
      <c r="D168" s="118">
        <v>10640</v>
      </c>
      <c r="E168" s="119" t="s">
        <v>22</v>
      </c>
      <c r="F168" s="117" t="s">
        <v>55</v>
      </c>
      <c r="G168" s="118">
        <v>10640</v>
      </c>
      <c r="H168" s="121" t="s">
        <v>55</v>
      </c>
      <c r="I168" s="120">
        <f t="shared" si="22"/>
        <v>10640</v>
      </c>
      <c r="J168" s="117" t="s">
        <v>27</v>
      </c>
      <c r="K168" s="125" t="s">
        <v>311</v>
      </c>
    </row>
    <row r="169" spans="1:11" ht="37.200000000000003" x14ac:dyDescent="0.25">
      <c r="A169" s="116">
        <v>31</v>
      </c>
      <c r="B169" s="117" t="s">
        <v>56</v>
      </c>
      <c r="C169" s="118">
        <v>57970</v>
      </c>
      <c r="D169" s="118">
        <v>57970</v>
      </c>
      <c r="E169" s="119" t="s">
        <v>22</v>
      </c>
      <c r="F169" s="117" t="s">
        <v>55</v>
      </c>
      <c r="G169" s="118">
        <v>57970</v>
      </c>
      <c r="H169" s="121" t="s">
        <v>55</v>
      </c>
      <c r="I169" s="120">
        <f t="shared" si="22"/>
        <v>57970</v>
      </c>
      <c r="J169" s="117" t="s">
        <v>27</v>
      </c>
      <c r="K169" s="125" t="s">
        <v>326</v>
      </c>
    </row>
    <row r="170" spans="1:11" ht="37.200000000000003" x14ac:dyDescent="0.25">
      <c r="A170" s="116">
        <v>32</v>
      </c>
      <c r="B170" s="117" t="s">
        <v>342</v>
      </c>
      <c r="C170" s="118">
        <v>9319.7000000000007</v>
      </c>
      <c r="D170" s="118">
        <v>9319.7000000000007</v>
      </c>
      <c r="E170" s="119" t="s">
        <v>22</v>
      </c>
      <c r="F170" s="117" t="s">
        <v>48</v>
      </c>
      <c r="G170" s="118">
        <v>9319.7000000000007</v>
      </c>
      <c r="H170" s="121" t="s">
        <v>48</v>
      </c>
      <c r="I170" s="120">
        <f t="shared" si="22"/>
        <v>9319.7000000000007</v>
      </c>
      <c r="J170" s="117" t="s">
        <v>27</v>
      </c>
      <c r="K170" s="125" t="s">
        <v>327</v>
      </c>
    </row>
    <row r="171" spans="1:11" ht="37.200000000000003" x14ac:dyDescent="0.25">
      <c r="A171" s="116">
        <v>33</v>
      </c>
      <c r="B171" s="117" t="s">
        <v>334</v>
      </c>
      <c r="C171" s="118">
        <v>22812.400000000001</v>
      </c>
      <c r="D171" s="118">
        <v>22812.400000000001</v>
      </c>
      <c r="E171" s="119" t="s">
        <v>22</v>
      </c>
      <c r="F171" s="117" t="s">
        <v>53</v>
      </c>
      <c r="G171" s="118">
        <v>22812.400000000001</v>
      </c>
      <c r="H171" s="121" t="s">
        <v>53</v>
      </c>
      <c r="I171" s="120">
        <f t="shared" si="22"/>
        <v>22812.400000000001</v>
      </c>
      <c r="J171" s="117" t="s">
        <v>27</v>
      </c>
      <c r="K171" s="125" t="s">
        <v>335</v>
      </c>
    </row>
    <row r="172" spans="1:11" ht="93" x14ac:dyDescent="0.25">
      <c r="A172" s="116">
        <v>34</v>
      </c>
      <c r="B172" s="117" t="s">
        <v>323</v>
      </c>
      <c r="C172" s="118">
        <v>9420</v>
      </c>
      <c r="D172" s="118">
        <v>9420</v>
      </c>
      <c r="E172" s="119" t="s">
        <v>22</v>
      </c>
      <c r="F172" s="117" t="s">
        <v>55</v>
      </c>
      <c r="G172" s="118">
        <v>9420</v>
      </c>
      <c r="H172" s="121" t="s">
        <v>55</v>
      </c>
      <c r="I172" s="120">
        <f t="shared" si="22"/>
        <v>9420</v>
      </c>
      <c r="J172" s="117" t="s">
        <v>27</v>
      </c>
      <c r="K172" s="125" t="s">
        <v>329</v>
      </c>
    </row>
    <row r="173" spans="1:11" ht="55.8" x14ac:dyDescent="0.25">
      <c r="A173" s="116">
        <v>35</v>
      </c>
      <c r="B173" s="117" t="s">
        <v>361</v>
      </c>
      <c r="C173" s="118">
        <v>15820</v>
      </c>
      <c r="D173" s="118">
        <f t="shared" ref="D173:D200" si="23">+C173</f>
        <v>15820</v>
      </c>
      <c r="E173" s="119" t="s">
        <v>22</v>
      </c>
      <c r="F173" s="117" t="s">
        <v>55</v>
      </c>
      <c r="G173" s="118">
        <f t="shared" ref="G173:G200" si="24">+D173</f>
        <v>15820</v>
      </c>
      <c r="H173" s="121" t="s">
        <v>55</v>
      </c>
      <c r="I173" s="120">
        <f t="shared" si="22"/>
        <v>15820</v>
      </c>
      <c r="J173" s="117" t="s">
        <v>27</v>
      </c>
      <c r="K173" s="125" t="s">
        <v>362</v>
      </c>
    </row>
    <row r="174" spans="1:11" ht="111.6" x14ac:dyDescent="0.25">
      <c r="A174" s="116">
        <v>36</v>
      </c>
      <c r="B174" s="117" t="s">
        <v>364</v>
      </c>
      <c r="C174" s="118">
        <v>5128</v>
      </c>
      <c r="D174" s="118">
        <f t="shared" si="23"/>
        <v>5128</v>
      </c>
      <c r="E174" s="119" t="s">
        <v>22</v>
      </c>
      <c r="F174" s="117" t="s">
        <v>55</v>
      </c>
      <c r="G174" s="118">
        <f t="shared" si="24"/>
        <v>5128</v>
      </c>
      <c r="H174" s="121" t="s">
        <v>55</v>
      </c>
      <c r="I174" s="120">
        <f t="shared" si="22"/>
        <v>5128</v>
      </c>
      <c r="J174" s="117" t="s">
        <v>27</v>
      </c>
      <c r="K174" s="125" t="s">
        <v>363</v>
      </c>
    </row>
    <row r="175" spans="1:11" ht="74.400000000000006" x14ac:dyDescent="0.25">
      <c r="A175" s="116">
        <v>37</v>
      </c>
      <c r="B175" s="117" t="s">
        <v>367</v>
      </c>
      <c r="C175" s="118">
        <v>7200</v>
      </c>
      <c r="D175" s="118">
        <f t="shared" si="23"/>
        <v>7200</v>
      </c>
      <c r="E175" s="119" t="s">
        <v>22</v>
      </c>
      <c r="F175" s="117" t="s">
        <v>55</v>
      </c>
      <c r="G175" s="118">
        <f t="shared" si="24"/>
        <v>7200</v>
      </c>
      <c r="H175" s="121" t="s">
        <v>55</v>
      </c>
      <c r="I175" s="120">
        <f t="shared" si="22"/>
        <v>7200</v>
      </c>
      <c r="J175" s="117" t="s">
        <v>27</v>
      </c>
      <c r="K175" s="125" t="s">
        <v>368</v>
      </c>
    </row>
    <row r="176" spans="1:11" ht="74.400000000000006" x14ac:dyDescent="0.25">
      <c r="A176" s="116">
        <v>38</v>
      </c>
      <c r="B176" s="117" t="s">
        <v>369</v>
      </c>
      <c r="C176" s="118">
        <v>7500</v>
      </c>
      <c r="D176" s="118">
        <f t="shared" si="23"/>
        <v>7500</v>
      </c>
      <c r="E176" s="119" t="s">
        <v>22</v>
      </c>
      <c r="F176" s="117" t="s">
        <v>55</v>
      </c>
      <c r="G176" s="118">
        <f t="shared" si="24"/>
        <v>7500</v>
      </c>
      <c r="H176" s="121" t="s">
        <v>55</v>
      </c>
      <c r="I176" s="120">
        <f t="shared" si="22"/>
        <v>7500</v>
      </c>
      <c r="J176" s="117" t="s">
        <v>27</v>
      </c>
      <c r="K176" s="125" t="s">
        <v>370</v>
      </c>
    </row>
    <row r="177" spans="1:11" ht="37.200000000000003" x14ac:dyDescent="0.25">
      <c r="A177" s="116">
        <v>39</v>
      </c>
      <c r="B177" s="117" t="s">
        <v>294</v>
      </c>
      <c r="C177" s="118">
        <v>90780</v>
      </c>
      <c r="D177" s="118">
        <f t="shared" si="23"/>
        <v>90780</v>
      </c>
      <c r="E177" s="119" t="s">
        <v>22</v>
      </c>
      <c r="F177" s="117" t="s">
        <v>55</v>
      </c>
      <c r="G177" s="118">
        <f t="shared" si="24"/>
        <v>90780</v>
      </c>
      <c r="H177" s="121" t="s">
        <v>55</v>
      </c>
      <c r="I177" s="120">
        <f t="shared" si="22"/>
        <v>90780</v>
      </c>
      <c r="J177" s="117" t="s">
        <v>27</v>
      </c>
      <c r="K177" s="125" t="s">
        <v>375</v>
      </c>
    </row>
    <row r="178" spans="1:11" ht="37.200000000000003" x14ac:dyDescent="0.25">
      <c r="A178" s="116">
        <v>40</v>
      </c>
      <c r="B178" s="117" t="s">
        <v>59</v>
      </c>
      <c r="C178" s="118">
        <v>18618</v>
      </c>
      <c r="D178" s="118">
        <f t="shared" si="23"/>
        <v>18618</v>
      </c>
      <c r="E178" s="119" t="s">
        <v>22</v>
      </c>
      <c r="F178" s="117" t="s">
        <v>51</v>
      </c>
      <c r="G178" s="118">
        <f t="shared" si="24"/>
        <v>18618</v>
      </c>
      <c r="H178" s="121" t="s">
        <v>51</v>
      </c>
      <c r="I178" s="120">
        <f t="shared" si="22"/>
        <v>18618</v>
      </c>
      <c r="J178" s="117" t="s">
        <v>27</v>
      </c>
      <c r="K178" s="125" t="s">
        <v>376</v>
      </c>
    </row>
    <row r="179" spans="1:11" ht="37.200000000000003" x14ac:dyDescent="0.25">
      <c r="A179" s="116">
        <v>41</v>
      </c>
      <c r="B179" s="117" t="s">
        <v>33</v>
      </c>
      <c r="C179" s="118">
        <v>19144.439999999999</v>
      </c>
      <c r="D179" s="118">
        <f t="shared" si="23"/>
        <v>19144.439999999999</v>
      </c>
      <c r="E179" s="119" t="s">
        <v>22</v>
      </c>
      <c r="F179" s="117" t="s">
        <v>87</v>
      </c>
      <c r="G179" s="118">
        <f t="shared" si="24"/>
        <v>19144.439999999999</v>
      </c>
      <c r="H179" s="121" t="str">
        <f>+F179</f>
        <v>บริษัท เอบีที 
อินดัสเทียลเซอร์วิส จำกัด</v>
      </c>
      <c r="I179" s="120">
        <f t="shared" si="22"/>
        <v>19144.439999999999</v>
      </c>
      <c r="J179" s="117" t="s">
        <v>27</v>
      </c>
      <c r="K179" s="125" t="s">
        <v>395</v>
      </c>
    </row>
    <row r="180" spans="1:11" ht="55.8" x14ac:dyDescent="0.25">
      <c r="A180" s="116">
        <v>42</v>
      </c>
      <c r="B180" s="117" t="s">
        <v>377</v>
      </c>
      <c r="C180" s="118">
        <v>9350</v>
      </c>
      <c r="D180" s="118">
        <f t="shared" si="23"/>
        <v>9350</v>
      </c>
      <c r="E180" s="119" t="s">
        <v>22</v>
      </c>
      <c r="F180" s="117" t="s">
        <v>55</v>
      </c>
      <c r="G180" s="118">
        <f t="shared" si="24"/>
        <v>9350</v>
      </c>
      <c r="H180" s="121" t="s">
        <v>55</v>
      </c>
      <c r="I180" s="120">
        <f t="shared" si="22"/>
        <v>9350</v>
      </c>
      <c r="J180" s="117" t="s">
        <v>27</v>
      </c>
      <c r="K180" s="125" t="s">
        <v>378</v>
      </c>
    </row>
    <row r="181" spans="1:11" ht="93" x14ac:dyDescent="0.25">
      <c r="A181" s="116">
        <v>43</v>
      </c>
      <c r="B181" s="117" t="s">
        <v>404</v>
      </c>
      <c r="C181" s="118">
        <v>7030</v>
      </c>
      <c r="D181" s="118">
        <f t="shared" si="23"/>
        <v>7030</v>
      </c>
      <c r="E181" s="119" t="s">
        <v>22</v>
      </c>
      <c r="F181" s="117" t="s">
        <v>55</v>
      </c>
      <c r="G181" s="118">
        <f t="shared" si="24"/>
        <v>7030</v>
      </c>
      <c r="H181" s="121" t="s">
        <v>55</v>
      </c>
      <c r="I181" s="120">
        <f t="shared" si="22"/>
        <v>7030</v>
      </c>
      <c r="J181" s="117" t="s">
        <v>27</v>
      </c>
      <c r="K181" s="125" t="s">
        <v>387</v>
      </c>
    </row>
    <row r="182" spans="1:11" ht="74.400000000000006" x14ac:dyDescent="0.25">
      <c r="A182" s="116">
        <v>44</v>
      </c>
      <c r="B182" s="117" t="s">
        <v>559</v>
      </c>
      <c r="C182" s="118">
        <v>13856</v>
      </c>
      <c r="D182" s="118">
        <f t="shared" si="23"/>
        <v>13856</v>
      </c>
      <c r="E182" s="119" t="s">
        <v>22</v>
      </c>
      <c r="F182" s="117" t="s">
        <v>39</v>
      </c>
      <c r="G182" s="118">
        <f t="shared" si="24"/>
        <v>13856</v>
      </c>
      <c r="H182" s="121" t="s">
        <v>39</v>
      </c>
      <c r="I182" s="120">
        <f t="shared" si="22"/>
        <v>13856</v>
      </c>
      <c r="J182" s="117" t="s">
        <v>27</v>
      </c>
      <c r="K182" s="125" t="s">
        <v>398</v>
      </c>
    </row>
    <row r="183" spans="1:11" ht="37.200000000000003" x14ac:dyDescent="0.25">
      <c r="A183" s="116">
        <v>45</v>
      </c>
      <c r="B183" s="117" t="s">
        <v>400</v>
      </c>
      <c r="C183" s="118">
        <v>19024.599999999999</v>
      </c>
      <c r="D183" s="118">
        <f t="shared" si="23"/>
        <v>19024.599999999999</v>
      </c>
      <c r="E183" s="119" t="s">
        <v>22</v>
      </c>
      <c r="F183" s="117" t="s">
        <v>53</v>
      </c>
      <c r="G183" s="118">
        <f t="shared" si="24"/>
        <v>19024.599999999999</v>
      </c>
      <c r="H183" s="121" t="s">
        <v>53</v>
      </c>
      <c r="I183" s="120">
        <f t="shared" si="22"/>
        <v>19024.599999999999</v>
      </c>
      <c r="J183" s="117" t="s">
        <v>27</v>
      </c>
      <c r="K183" s="125" t="s">
        <v>406</v>
      </c>
    </row>
    <row r="184" spans="1:11" ht="55.8" x14ac:dyDescent="0.25">
      <c r="A184" s="116">
        <v>46</v>
      </c>
      <c r="B184" s="117" t="s">
        <v>401</v>
      </c>
      <c r="C184" s="118">
        <v>10000</v>
      </c>
      <c r="D184" s="118">
        <f t="shared" si="23"/>
        <v>10000</v>
      </c>
      <c r="E184" s="119" t="s">
        <v>22</v>
      </c>
      <c r="F184" s="117" t="s">
        <v>63</v>
      </c>
      <c r="G184" s="118">
        <f t="shared" si="24"/>
        <v>10000</v>
      </c>
      <c r="H184" s="121" t="str">
        <f>F184</f>
        <v>นายเสมอ อุดม</v>
      </c>
      <c r="I184" s="120">
        <f t="shared" si="22"/>
        <v>10000</v>
      </c>
      <c r="J184" s="117" t="s">
        <v>27</v>
      </c>
      <c r="K184" s="125" t="s">
        <v>402</v>
      </c>
    </row>
    <row r="185" spans="1:11" ht="37.200000000000003" x14ac:dyDescent="0.25">
      <c r="A185" s="116">
        <v>47</v>
      </c>
      <c r="B185" s="117" t="s">
        <v>388</v>
      </c>
      <c r="C185" s="118">
        <v>12360</v>
      </c>
      <c r="D185" s="118">
        <f t="shared" si="23"/>
        <v>12360</v>
      </c>
      <c r="E185" s="119" t="s">
        <v>22</v>
      </c>
      <c r="F185" s="117" t="s">
        <v>55</v>
      </c>
      <c r="G185" s="118">
        <f t="shared" si="24"/>
        <v>12360</v>
      </c>
      <c r="H185" s="121" t="s">
        <v>55</v>
      </c>
      <c r="I185" s="120">
        <f t="shared" si="22"/>
        <v>12360</v>
      </c>
      <c r="J185" s="117" t="s">
        <v>27</v>
      </c>
      <c r="K185" s="125" t="s">
        <v>389</v>
      </c>
    </row>
    <row r="186" spans="1:11" ht="55.8" x14ac:dyDescent="0.25">
      <c r="A186" s="116">
        <v>48</v>
      </c>
      <c r="B186" s="117" t="s">
        <v>405</v>
      </c>
      <c r="C186" s="118">
        <v>10000</v>
      </c>
      <c r="D186" s="118">
        <f t="shared" si="23"/>
        <v>10000</v>
      </c>
      <c r="E186" s="119" t="s">
        <v>22</v>
      </c>
      <c r="F186" s="117" t="s">
        <v>55</v>
      </c>
      <c r="G186" s="118">
        <f t="shared" si="24"/>
        <v>10000</v>
      </c>
      <c r="H186" s="121" t="s">
        <v>55</v>
      </c>
      <c r="I186" s="120">
        <f t="shared" si="22"/>
        <v>10000</v>
      </c>
      <c r="J186" s="117" t="s">
        <v>27</v>
      </c>
      <c r="K186" s="125" t="s">
        <v>390</v>
      </c>
    </row>
    <row r="187" spans="1:11" ht="55.8" x14ac:dyDescent="0.25">
      <c r="A187" s="116">
        <v>49</v>
      </c>
      <c r="B187" s="117" t="s">
        <v>560</v>
      </c>
      <c r="C187" s="118">
        <v>27650.799999999999</v>
      </c>
      <c r="D187" s="118">
        <f t="shared" si="23"/>
        <v>27650.799999999999</v>
      </c>
      <c r="E187" s="119" t="s">
        <v>22</v>
      </c>
      <c r="F187" s="117" t="s">
        <v>55</v>
      </c>
      <c r="G187" s="118">
        <f t="shared" si="24"/>
        <v>27650.799999999999</v>
      </c>
      <c r="H187" s="121" t="s">
        <v>55</v>
      </c>
      <c r="I187" s="120">
        <f t="shared" si="22"/>
        <v>27650.799999999999</v>
      </c>
      <c r="J187" s="117" t="s">
        <v>27</v>
      </c>
      <c r="K187" s="125" t="s">
        <v>437</v>
      </c>
    </row>
    <row r="188" spans="1:11" ht="37.200000000000003" x14ac:dyDescent="0.25">
      <c r="A188" s="116">
        <v>50</v>
      </c>
      <c r="B188" s="117" t="s">
        <v>460</v>
      </c>
      <c r="C188" s="118">
        <v>5082.5</v>
      </c>
      <c r="D188" s="118">
        <f t="shared" si="23"/>
        <v>5082.5</v>
      </c>
      <c r="E188" s="119" t="s">
        <v>22</v>
      </c>
      <c r="F188" s="117" t="s">
        <v>53</v>
      </c>
      <c r="G188" s="118">
        <f t="shared" si="24"/>
        <v>5082.5</v>
      </c>
      <c r="H188" s="121" t="str">
        <f>+F188</f>
        <v>บริษัท เอส.ซี.แอร์ คอนดิชั่นนิ่ง จำกัด</v>
      </c>
      <c r="I188" s="120">
        <f t="shared" si="22"/>
        <v>5082.5</v>
      </c>
      <c r="J188" s="117" t="s">
        <v>27</v>
      </c>
      <c r="K188" s="125" t="s">
        <v>461</v>
      </c>
    </row>
    <row r="189" spans="1:11" ht="74.400000000000006" x14ac:dyDescent="0.25">
      <c r="A189" s="116">
        <v>51</v>
      </c>
      <c r="B189" s="117" t="s">
        <v>485</v>
      </c>
      <c r="C189" s="118">
        <v>196900</v>
      </c>
      <c r="D189" s="118">
        <f t="shared" si="23"/>
        <v>196900</v>
      </c>
      <c r="E189" s="119" t="s">
        <v>22</v>
      </c>
      <c r="F189" s="117" t="s">
        <v>63</v>
      </c>
      <c r="G189" s="118">
        <f t="shared" si="24"/>
        <v>196900</v>
      </c>
      <c r="H189" s="121" t="str">
        <f>F189</f>
        <v>นายเสมอ อุดม</v>
      </c>
      <c r="I189" s="120">
        <f t="shared" si="22"/>
        <v>196900</v>
      </c>
      <c r="J189" s="117" t="s">
        <v>27</v>
      </c>
      <c r="K189" s="125" t="s">
        <v>486</v>
      </c>
    </row>
    <row r="190" spans="1:11" ht="111.6" x14ac:dyDescent="0.25">
      <c r="A190" s="116">
        <v>52</v>
      </c>
      <c r="B190" s="117" t="s">
        <v>561</v>
      </c>
      <c r="C190" s="118">
        <v>9600</v>
      </c>
      <c r="D190" s="118">
        <f t="shared" si="23"/>
        <v>9600</v>
      </c>
      <c r="E190" s="119" t="s">
        <v>22</v>
      </c>
      <c r="F190" s="117" t="s">
        <v>55</v>
      </c>
      <c r="G190" s="118">
        <f t="shared" si="24"/>
        <v>9600</v>
      </c>
      <c r="H190" s="121" t="s">
        <v>55</v>
      </c>
      <c r="I190" s="120">
        <f t="shared" si="22"/>
        <v>9600</v>
      </c>
      <c r="J190" s="117" t="s">
        <v>27</v>
      </c>
      <c r="K190" s="125" t="s">
        <v>440</v>
      </c>
    </row>
    <row r="191" spans="1:11" ht="111.6" x14ac:dyDescent="0.25">
      <c r="A191" s="116">
        <v>53</v>
      </c>
      <c r="B191" s="117" t="s">
        <v>562</v>
      </c>
      <c r="C191" s="118">
        <v>24500</v>
      </c>
      <c r="D191" s="118">
        <f t="shared" si="23"/>
        <v>24500</v>
      </c>
      <c r="E191" s="119" t="s">
        <v>22</v>
      </c>
      <c r="F191" s="117" t="s">
        <v>488</v>
      </c>
      <c r="G191" s="118">
        <f t="shared" si="24"/>
        <v>24500</v>
      </c>
      <c r="H191" s="125" t="s">
        <v>488</v>
      </c>
      <c r="I191" s="120">
        <f t="shared" si="22"/>
        <v>24500</v>
      </c>
      <c r="J191" s="117" t="s">
        <v>27</v>
      </c>
      <c r="K191" s="125" t="s">
        <v>489</v>
      </c>
    </row>
    <row r="192" spans="1:11" ht="37.200000000000003" x14ac:dyDescent="0.25">
      <c r="A192" s="116">
        <v>54</v>
      </c>
      <c r="B192" s="117" t="s">
        <v>443</v>
      </c>
      <c r="C192" s="118">
        <v>52955</v>
      </c>
      <c r="D192" s="118">
        <f t="shared" si="23"/>
        <v>52955</v>
      </c>
      <c r="E192" s="119" t="s">
        <v>22</v>
      </c>
      <c r="F192" s="117" t="s">
        <v>55</v>
      </c>
      <c r="G192" s="118">
        <f t="shared" si="24"/>
        <v>52955</v>
      </c>
      <c r="H192" s="121" t="s">
        <v>55</v>
      </c>
      <c r="I192" s="120">
        <f t="shared" si="22"/>
        <v>52955</v>
      </c>
      <c r="J192" s="117" t="s">
        <v>27</v>
      </c>
      <c r="K192" s="125" t="s">
        <v>441</v>
      </c>
    </row>
    <row r="193" spans="1:13" ht="55.8" x14ac:dyDescent="0.25">
      <c r="A193" s="116">
        <v>55</v>
      </c>
      <c r="B193" s="126" t="s">
        <v>444</v>
      </c>
      <c r="C193" s="118">
        <v>18872.66</v>
      </c>
      <c r="D193" s="118">
        <f t="shared" si="23"/>
        <v>18872.66</v>
      </c>
      <c r="E193" s="119" t="s">
        <v>22</v>
      </c>
      <c r="F193" s="117" t="s">
        <v>40</v>
      </c>
      <c r="G193" s="118">
        <f t="shared" si="24"/>
        <v>18872.66</v>
      </c>
      <c r="H193" s="121" t="str">
        <f>F193</f>
        <v>บริษัท กิตติเจริญภัณฑ์ จำกัด</v>
      </c>
      <c r="I193" s="120">
        <f t="shared" si="22"/>
        <v>18872.66</v>
      </c>
      <c r="J193" s="117" t="s">
        <v>27</v>
      </c>
      <c r="K193" s="125" t="s">
        <v>442</v>
      </c>
    </row>
    <row r="194" spans="1:13" ht="37.200000000000003" x14ac:dyDescent="0.25">
      <c r="A194" s="116">
        <v>56</v>
      </c>
      <c r="B194" s="117" t="s">
        <v>445</v>
      </c>
      <c r="C194" s="118">
        <v>99900</v>
      </c>
      <c r="D194" s="118">
        <f t="shared" si="23"/>
        <v>99900</v>
      </c>
      <c r="E194" s="119" t="s">
        <v>22</v>
      </c>
      <c r="F194" s="117" t="s">
        <v>55</v>
      </c>
      <c r="G194" s="118">
        <f t="shared" si="24"/>
        <v>99900</v>
      </c>
      <c r="H194" s="121" t="s">
        <v>55</v>
      </c>
      <c r="I194" s="120">
        <f t="shared" si="22"/>
        <v>99900</v>
      </c>
      <c r="J194" s="117" t="s">
        <v>27</v>
      </c>
      <c r="K194" s="125" t="s">
        <v>446</v>
      </c>
    </row>
    <row r="195" spans="1:13" ht="37.200000000000003" x14ac:dyDescent="0.25">
      <c r="A195" s="116">
        <v>57</v>
      </c>
      <c r="B195" s="117" t="s">
        <v>447</v>
      </c>
      <c r="C195" s="118">
        <v>33384</v>
      </c>
      <c r="D195" s="118">
        <f t="shared" si="23"/>
        <v>33384</v>
      </c>
      <c r="E195" s="119" t="s">
        <v>22</v>
      </c>
      <c r="F195" s="117" t="s">
        <v>52</v>
      </c>
      <c r="G195" s="118">
        <f t="shared" si="24"/>
        <v>33384</v>
      </c>
      <c r="H195" s="121" t="str">
        <f>F195</f>
        <v>ร้านด๊อกเตอร์คาร์</v>
      </c>
      <c r="I195" s="120">
        <f t="shared" si="22"/>
        <v>33384</v>
      </c>
      <c r="J195" s="117" t="s">
        <v>27</v>
      </c>
      <c r="K195" s="125" t="s">
        <v>448</v>
      </c>
    </row>
    <row r="196" spans="1:13" ht="55.8" x14ac:dyDescent="0.25">
      <c r="A196" s="116">
        <v>58</v>
      </c>
      <c r="B196" s="117" t="s">
        <v>473</v>
      </c>
      <c r="C196" s="118">
        <v>80358.5</v>
      </c>
      <c r="D196" s="118">
        <f t="shared" si="23"/>
        <v>80358.5</v>
      </c>
      <c r="E196" s="119" t="s">
        <v>22</v>
      </c>
      <c r="F196" s="117" t="s">
        <v>51</v>
      </c>
      <c r="G196" s="118">
        <f t="shared" si="24"/>
        <v>80358.5</v>
      </c>
      <c r="H196" s="121" t="s">
        <v>51</v>
      </c>
      <c r="I196" s="120">
        <f t="shared" si="22"/>
        <v>80358.5</v>
      </c>
      <c r="J196" s="117" t="s">
        <v>27</v>
      </c>
      <c r="K196" s="125" t="s">
        <v>475</v>
      </c>
    </row>
    <row r="197" spans="1:13" ht="55.8" x14ac:dyDescent="0.25">
      <c r="A197" s="116">
        <v>59</v>
      </c>
      <c r="B197" s="117" t="s">
        <v>476</v>
      </c>
      <c r="C197" s="118">
        <v>16478</v>
      </c>
      <c r="D197" s="118">
        <f t="shared" si="23"/>
        <v>16478</v>
      </c>
      <c r="E197" s="119" t="s">
        <v>22</v>
      </c>
      <c r="F197" s="117" t="s">
        <v>53</v>
      </c>
      <c r="G197" s="118">
        <f t="shared" si="24"/>
        <v>16478</v>
      </c>
      <c r="H197" s="121" t="str">
        <f>+F197</f>
        <v>บริษัท เอส.ซี.แอร์ คอนดิชั่นนิ่ง จำกัด</v>
      </c>
      <c r="I197" s="120">
        <f t="shared" si="22"/>
        <v>16478</v>
      </c>
      <c r="J197" s="117" t="s">
        <v>27</v>
      </c>
      <c r="K197" s="125" t="s">
        <v>477</v>
      </c>
    </row>
    <row r="198" spans="1:13" ht="55.8" x14ac:dyDescent="0.25">
      <c r="A198" s="116">
        <v>60</v>
      </c>
      <c r="B198" s="117" t="s">
        <v>563</v>
      </c>
      <c r="C198" s="118">
        <v>17191.48</v>
      </c>
      <c r="D198" s="118">
        <f t="shared" si="23"/>
        <v>17191.48</v>
      </c>
      <c r="E198" s="119" t="s">
        <v>22</v>
      </c>
      <c r="F198" s="117" t="s">
        <v>51</v>
      </c>
      <c r="G198" s="118">
        <f t="shared" si="24"/>
        <v>17191.48</v>
      </c>
      <c r="H198" s="121" t="s">
        <v>51</v>
      </c>
      <c r="I198" s="120">
        <f t="shared" si="22"/>
        <v>17191.48</v>
      </c>
      <c r="J198" s="117" t="s">
        <v>27</v>
      </c>
      <c r="K198" s="125" t="s">
        <v>479</v>
      </c>
    </row>
    <row r="199" spans="1:13" ht="45.6" customHeight="1" x14ac:dyDescent="0.25">
      <c r="A199" s="116">
        <v>61</v>
      </c>
      <c r="B199" s="117" t="s">
        <v>445</v>
      </c>
      <c r="C199" s="118">
        <v>96600</v>
      </c>
      <c r="D199" s="118">
        <f t="shared" si="23"/>
        <v>96600</v>
      </c>
      <c r="E199" s="119" t="s">
        <v>22</v>
      </c>
      <c r="F199" s="117" t="s">
        <v>55</v>
      </c>
      <c r="G199" s="118">
        <f t="shared" si="24"/>
        <v>96600</v>
      </c>
      <c r="H199" s="121" t="s">
        <v>55</v>
      </c>
      <c r="I199" s="120">
        <f t="shared" si="22"/>
        <v>96600</v>
      </c>
      <c r="J199" s="117" t="s">
        <v>27</v>
      </c>
      <c r="K199" s="125" t="s">
        <v>449</v>
      </c>
    </row>
    <row r="200" spans="1:13" ht="44.4" customHeight="1" x14ac:dyDescent="0.25">
      <c r="A200" s="116">
        <v>62</v>
      </c>
      <c r="B200" s="117" t="s">
        <v>454</v>
      </c>
      <c r="C200" s="118">
        <v>70065.399999999994</v>
      </c>
      <c r="D200" s="118">
        <f t="shared" si="23"/>
        <v>70065.399999999994</v>
      </c>
      <c r="E200" s="119" t="s">
        <v>22</v>
      </c>
      <c r="F200" s="117" t="s">
        <v>55</v>
      </c>
      <c r="G200" s="118">
        <f t="shared" si="24"/>
        <v>70065.399999999994</v>
      </c>
      <c r="H200" s="121" t="s">
        <v>55</v>
      </c>
      <c r="I200" s="120">
        <f t="shared" si="22"/>
        <v>70065.399999999994</v>
      </c>
      <c r="J200" s="117" t="s">
        <v>27</v>
      </c>
      <c r="K200" s="125" t="s">
        <v>455</v>
      </c>
    </row>
    <row r="201" spans="1:13" ht="36" x14ac:dyDescent="0.25">
      <c r="A201" s="184">
        <f>+A200</f>
        <v>62</v>
      </c>
      <c r="B201" s="186" t="s">
        <v>564</v>
      </c>
      <c r="C201" s="185">
        <f>SUM(C139:C200)</f>
        <v>1920670.0599999996</v>
      </c>
      <c r="D201" s="185">
        <f>SUM(D139:D200)</f>
        <v>1920670.0599999996</v>
      </c>
      <c r="E201" s="186"/>
      <c r="F201" s="187"/>
      <c r="G201" s="185">
        <f>SUM(G139:G200)</f>
        <v>1920670.0599999996</v>
      </c>
      <c r="H201" s="188"/>
      <c r="I201" s="189">
        <f>SUM(I139:I200)</f>
        <v>1920670.0599999996</v>
      </c>
      <c r="J201" s="190"/>
      <c r="K201" s="188"/>
    </row>
    <row r="202" spans="1:13" ht="18.600000000000001" x14ac:dyDescent="0.25">
      <c r="A202" s="219" t="s">
        <v>565</v>
      </c>
      <c r="B202" s="326" t="s">
        <v>566</v>
      </c>
      <c r="C202" s="326"/>
      <c r="D202" s="326"/>
      <c r="E202" s="326"/>
      <c r="F202" s="326"/>
      <c r="G202" s="326"/>
      <c r="H202" s="326"/>
      <c r="I202" s="326"/>
      <c r="J202" s="326"/>
      <c r="K202" s="326"/>
    </row>
    <row r="203" spans="1:13" ht="37.200000000000003" x14ac:dyDescent="0.25">
      <c r="A203" s="327">
        <v>1</v>
      </c>
      <c r="B203" s="328" t="s">
        <v>482</v>
      </c>
      <c r="C203" s="329">
        <v>16872030</v>
      </c>
      <c r="D203" s="329">
        <v>18176715</v>
      </c>
      <c r="E203" s="330" t="s">
        <v>487</v>
      </c>
      <c r="F203" s="117" t="s">
        <v>492</v>
      </c>
      <c r="G203" s="220">
        <v>16872030</v>
      </c>
      <c r="H203" s="331" t="s">
        <v>483</v>
      </c>
      <c r="I203" s="332">
        <v>16864920</v>
      </c>
      <c r="J203" s="328" t="s">
        <v>27</v>
      </c>
      <c r="K203" s="331" t="s">
        <v>484</v>
      </c>
    </row>
    <row r="204" spans="1:13" ht="37.200000000000003" x14ac:dyDescent="0.55000000000000004">
      <c r="A204" s="327"/>
      <c r="B204" s="328"/>
      <c r="C204" s="329"/>
      <c r="D204" s="329"/>
      <c r="E204" s="330"/>
      <c r="F204" s="117" t="s">
        <v>491</v>
      </c>
      <c r="G204" s="266">
        <v>16870963.5</v>
      </c>
      <c r="H204" s="331"/>
      <c r="I204" s="332"/>
      <c r="J204" s="328"/>
      <c r="K204" s="331"/>
      <c r="L204" s="139"/>
    </row>
    <row r="205" spans="1:13" ht="36" x14ac:dyDescent="0.25">
      <c r="A205" s="184">
        <v>1</v>
      </c>
      <c r="B205" s="186" t="s">
        <v>567</v>
      </c>
      <c r="C205" s="185">
        <f>+C203</f>
        <v>16872030</v>
      </c>
      <c r="D205" s="185">
        <f>+D203</f>
        <v>18176715</v>
      </c>
      <c r="E205" s="186"/>
      <c r="F205" s="187"/>
      <c r="G205" s="185">
        <f>+G204</f>
        <v>16870963.5</v>
      </c>
      <c r="H205" s="188"/>
      <c r="I205" s="189">
        <f>+I203</f>
        <v>16864920</v>
      </c>
      <c r="J205" s="190"/>
      <c r="K205" s="188"/>
    </row>
    <row r="206" spans="1:13" ht="18" x14ac:dyDescent="0.25">
      <c r="A206" s="191">
        <f>+A205+A201+A137</f>
        <v>192</v>
      </c>
      <c r="B206" s="192" t="s">
        <v>568</v>
      </c>
      <c r="C206" s="193">
        <f>+C205+C201+C137</f>
        <v>20518476.009999998</v>
      </c>
      <c r="D206" s="193">
        <f>+D205+D201+D137</f>
        <v>21823161.009999998</v>
      </c>
      <c r="E206" s="192"/>
      <c r="F206" s="194"/>
      <c r="G206" s="193">
        <f>+G205+G201+G137</f>
        <v>20517409.509999998</v>
      </c>
      <c r="H206" s="195"/>
      <c r="I206" s="196">
        <f>+I205+I201+I137</f>
        <v>20511366.009999998</v>
      </c>
      <c r="J206" s="197"/>
      <c r="K206" s="195"/>
      <c r="L206" s="139"/>
      <c r="M206" s="139"/>
    </row>
    <row r="207" spans="1:13" ht="18.600000000000001" x14ac:dyDescent="0.5">
      <c r="A207" s="219" t="s">
        <v>569</v>
      </c>
      <c r="B207" s="333" t="s">
        <v>570</v>
      </c>
      <c r="C207" s="333"/>
      <c r="D207" s="333"/>
      <c r="E207" s="333"/>
      <c r="F207" s="333"/>
      <c r="G207" s="333"/>
      <c r="H207" s="333"/>
      <c r="I207" s="333"/>
      <c r="J207" s="333"/>
      <c r="K207" s="333"/>
    </row>
    <row r="208" spans="1:13" ht="56.4" customHeight="1" x14ac:dyDescent="0.45">
      <c r="A208" s="116">
        <v>1</v>
      </c>
      <c r="B208" s="117" t="s">
        <v>127</v>
      </c>
      <c r="C208" s="118">
        <v>10600</v>
      </c>
      <c r="D208" s="118">
        <f>+C208</f>
        <v>10600</v>
      </c>
      <c r="E208" s="119" t="s">
        <v>22</v>
      </c>
      <c r="F208" s="117" t="s">
        <v>35</v>
      </c>
      <c r="G208" s="118">
        <f>+D208</f>
        <v>10600</v>
      </c>
      <c r="H208" s="121" t="str">
        <f>+F208</f>
        <v>บริษัท ศุภนิษ 2011 จำกัด</v>
      </c>
      <c r="I208" s="120">
        <f>+G208</f>
        <v>10600</v>
      </c>
      <c r="J208" s="117" t="s">
        <v>27</v>
      </c>
      <c r="K208" s="125" t="s">
        <v>116</v>
      </c>
      <c r="L208" s="140">
        <f>+C208-D208</f>
        <v>0</v>
      </c>
    </row>
    <row r="209" spans="1:12" ht="74.400000000000006" x14ac:dyDescent="0.45">
      <c r="A209" s="116">
        <v>2</v>
      </c>
      <c r="B209" s="117" t="s">
        <v>115</v>
      </c>
      <c r="C209" s="118">
        <v>200000</v>
      </c>
      <c r="D209" s="118">
        <v>200000</v>
      </c>
      <c r="E209" s="119" t="s">
        <v>22</v>
      </c>
      <c r="F209" s="117" t="s">
        <v>51</v>
      </c>
      <c r="G209" s="118">
        <v>197500</v>
      </c>
      <c r="H209" s="121" t="str">
        <f>+F209</f>
        <v>บริษัท ริโก้ (ประเทศไทย) จำกัด</v>
      </c>
      <c r="I209" s="120">
        <v>197500</v>
      </c>
      <c r="J209" s="117" t="s">
        <v>27</v>
      </c>
      <c r="K209" s="125" t="s">
        <v>117</v>
      </c>
      <c r="L209" s="140"/>
    </row>
    <row r="210" spans="1:12" ht="55.2" customHeight="1" x14ac:dyDescent="0.45">
      <c r="A210" s="116">
        <v>3</v>
      </c>
      <c r="B210" s="117" t="s">
        <v>257</v>
      </c>
      <c r="C210" s="118">
        <f>37000*3</f>
        <v>111000</v>
      </c>
      <c r="D210" s="118">
        <f>37600*3</f>
        <v>112800</v>
      </c>
      <c r="E210" s="119" t="s">
        <v>22</v>
      </c>
      <c r="F210" s="117" t="s">
        <v>249</v>
      </c>
      <c r="G210" s="118">
        <v>108000</v>
      </c>
      <c r="H210" s="121" t="str">
        <f>+F210</f>
        <v>บริษัท 3 พี คอมพิวเทค จำกัด</v>
      </c>
      <c r="I210" s="120">
        <v>108000</v>
      </c>
      <c r="J210" s="117" t="s">
        <v>27</v>
      </c>
      <c r="K210" s="125" t="s">
        <v>248</v>
      </c>
      <c r="L210" s="140"/>
    </row>
    <row r="211" spans="1:12" ht="30.6" customHeight="1" x14ac:dyDescent="0.25">
      <c r="A211" s="184">
        <f>+A210</f>
        <v>3</v>
      </c>
      <c r="B211" s="186" t="s">
        <v>571</v>
      </c>
      <c r="C211" s="185">
        <f>SUM(C208:C210)</f>
        <v>321600</v>
      </c>
      <c r="D211" s="185">
        <f>SUM(D208:D210)</f>
        <v>323400</v>
      </c>
      <c r="E211" s="186"/>
      <c r="F211" s="187"/>
      <c r="G211" s="185">
        <f>SUM(G208:G210)</f>
        <v>316100</v>
      </c>
      <c r="H211" s="188"/>
      <c r="I211" s="189">
        <f>SUM(I208:I210)</f>
        <v>316100</v>
      </c>
      <c r="J211" s="190"/>
      <c r="K211" s="188"/>
      <c r="L211" s="139"/>
    </row>
    <row r="212" spans="1:12" ht="18.600000000000001" x14ac:dyDescent="0.25">
      <c r="A212" s="198">
        <f>+A137+A201+A205+A211</f>
        <v>195</v>
      </c>
      <c r="B212" s="198" t="s">
        <v>572</v>
      </c>
      <c r="C212" s="199">
        <f>+C211+C206</f>
        <v>20840076.009999998</v>
      </c>
      <c r="D212" s="199">
        <f>+D211+D206</f>
        <v>22146561.009999998</v>
      </c>
      <c r="E212" s="200"/>
      <c r="F212" s="201"/>
      <c r="G212" s="199">
        <f>+G211+G206</f>
        <v>20833509.509999998</v>
      </c>
      <c r="H212" s="202"/>
      <c r="I212" s="203">
        <f>+I211+I206</f>
        <v>20827466.009999998</v>
      </c>
      <c r="J212" s="201"/>
      <c r="K212" s="202"/>
    </row>
    <row r="213" spans="1:12" ht="17.399999999999999" customHeight="1" x14ac:dyDescent="0.25">
      <c r="A213" s="320" t="s">
        <v>573</v>
      </c>
      <c r="B213" s="320"/>
      <c r="C213" s="320"/>
      <c r="D213" s="320"/>
      <c r="E213" s="320"/>
      <c r="F213" s="320"/>
      <c r="G213" s="320"/>
      <c r="H213" s="320"/>
      <c r="I213" s="320"/>
      <c r="J213" s="320"/>
      <c r="K213" s="320"/>
    </row>
    <row r="214" spans="1:12" ht="19.8" customHeight="1" x14ac:dyDescent="0.25">
      <c r="A214" s="219" t="s">
        <v>574</v>
      </c>
      <c r="B214" s="326" t="s">
        <v>575</v>
      </c>
      <c r="C214" s="326"/>
      <c r="D214" s="326"/>
      <c r="E214" s="326"/>
      <c r="F214" s="326"/>
      <c r="G214" s="326"/>
      <c r="H214" s="326"/>
      <c r="I214" s="326"/>
      <c r="J214" s="326"/>
      <c r="K214" s="326"/>
    </row>
    <row r="215" spans="1:12" ht="61.2" customHeight="1" x14ac:dyDescent="0.25">
      <c r="A215" s="116">
        <v>1</v>
      </c>
      <c r="B215" s="117" t="s">
        <v>353</v>
      </c>
      <c r="C215" s="118">
        <v>450</v>
      </c>
      <c r="D215" s="118">
        <f>C215</f>
        <v>450</v>
      </c>
      <c r="E215" s="119" t="s">
        <v>22</v>
      </c>
      <c r="F215" s="117" t="s">
        <v>354</v>
      </c>
      <c r="G215" s="118">
        <f>C215</f>
        <v>450</v>
      </c>
      <c r="H215" s="125" t="s">
        <v>354</v>
      </c>
      <c r="I215" s="120">
        <f>+G215</f>
        <v>450</v>
      </c>
      <c r="J215" s="117" t="s">
        <v>27</v>
      </c>
      <c r="K215" s="125" t="s">
        <v>355</v>
      </c>
    </row>
    <row r="216" spans="1:12" ht="71.400000000000006" customHeight="1" x14ac:dyDescent="0.25">
      <c r="A216" s="116">
        <v>2</v>
      </c>
      <c r="B216" s="126" t="s">
        <v>383</v>
      </c>
      <c r="C216" s="118">
        <v>1694.06</v>
      </c>
      <c r="D216" s="118">
        <f>+C216</f>
        <v>1694.06</v>
      </c>
      <c r="E216" s="119" t="s">
        <v>22</v>
      </c>
      <c r="F216" s="117" t="s">
        <v>55</v>
      </c>
      <c r="G216" s="118">
        <f>+D216</f>
        <v>1694.06</v>
      </c>
      <c r="H216" s="121" t="s">
        <v>55</v>
      </c>
      <c r="I216" s="120">
        <f>+G216</f>
        <v>1694.06</v>
      </c>
      <c r="J216" s="117" t="s">
        <v>27</v>
      </c>
      <c r="K216" s="125" t="s">
        <v>384</v>
      </c>
    </row>
    <row r="217" spans="1:12" ht="36" x14ac:dyDescent="0.25">
      <c r="A217" s="184">
        <f>+A216</f>
        <v>2</v>
      </c>
      <c r="B217" s="186" t="s">
        <v>576</v>
      </c>
      <c r="C217" s="185">
        <f>SUM(C215:C216)</f>
        <v>2144.06</v>
      </c>
      <c r="D217" s="185">
        <f>SUM(D215:D216)</f>
        <v>2144.06</v>
      </c>
      <c r="E217" s="186"/>
      <c r="F217" s="187"/>
      <c r="G217" s="185">
        <f>SUM(G215:G216)</f>
        <v>2144.06</v>
      </c>
      <c r="H217" s="188"/>
      <c r="I217" s="189">
        <f>SUM(I215:I216)</f>
        <v>2144.06</v>
      </c>
      <c r="J217" s="190"/>
      <c r="K217" s="188"/>
    </row>
    <row r="218" spans="1:12" ht="18.600000000000001" x14ac:dyDescent="0.25">
      <c r="A218" s="219" t="s">
        <v>577</v>
      </c>
      <c r="B218" s="326" t="s">
        <v>578</v>
      </c>
      <c r="C218" s="326"/>
      <c r="D218" s="326"/>
      <c r="E218" s="326"/>
      <c r="F218" s="326"/>
      <c r="G218" s="326"/>
      <c r="H218" s="326"/>
      <c r="I218" s="326"/>
      <c r="J218" s="326"/>
      <c r="K218" s="326"/>
    </row>
    <row r="219" spans="1:12" ht="55.8" x14ac:dyDescent="0.25">
      <c r="A219" s="116">
        <v>1</v>
      </c>
      <c r="B219" s="126" t="s">
        <v>332</v>
      </c>
      <c r="C219" s="118">
        <v>14175</v>
      </c>
      <c r="D219" s="118">
        <v>14175</v>
      </c>
      <c r="E219" s="119" t="s">
        <v>22</v>
      </c>
      <c r="F219" s="117" t="s">
        <v>309</v>
      </c>
      <c r="G219" s="118">
        <v>14175</v>
      </c>
      <c r="H219" s="125" t="s">
        <v>309</v>
      </c>
      <c r="I219" s="120">
        <f>+G219</f>
        <v>14175</v>
      </c>
      <c r="J219" s="117" t="s">
        <v>27</v>
      </c>
      <c r="K219" s="125" t="s">
        <v>333</v>
      </c>
    </row>
    <row r="220" spans="1:12" ht="74.400000000000006" x14ac:dyDescent="0.25">
      <c r="A220" s="116">
        <v>2</v>
      </c>
      <c r="B220" s="117" t="s">
        <v>322</v>
      </c>
      <c r="C220" s="118">
        <v>26250</v>
      </c>
      <c r="D220" s="118">
        <v>26250</v>
      </c>
      <c r="E220" s="119" t="s">
        <v>22</v>
      </c>
      <c r="F220" s="117" t="s">
        <v>55</v>
      </c>
      <c r="G220" s="118">
        <v>26250</v>
      </c>
      <c r="H220" s="121" t="s">
        <v>55</v>
      </c>
      <c r="I220" s="120">
        <f t="shared" ref="I220:I222" si="25">+G220</f>
        <v>26250</v>
      </c>
      <c r="J220" s="117" t="s">
        <v>27</v>
      </c>
      <c r="K220" s="125" t="s">
        <v>328</v>
      </c>
    </row>
    <row r="221" spans="1:12" ht="37.200000000000003" x14ac:dyDescent="0.25">
      <c r="A221" s="116">
        <v>3</v>
      </c>
      <c r="B221" s="117" t="s">
        <v>336</v>
      </c>
      <c r="C221" s="118">
        <v>73480</v>
      </c>
      <c r="D221" s="118">
        <v>73480</v>
      </c>
      <c r="E221" s="119" t="s">
        <v>22</v>
      </c>
      <c r="F221" s="117" t="s">
        <v>39</v>
      </c>
      <c r="G221" s="118">
        <v>73480</v>
      </c>
      <c r="H221" s="121" t="s">
        <v>39</v>
      </c>
      <c r="I221" s="120">
        <f t="shared" si="25"/>
        <v>73480</v>
      </c>
      <c r="J221" s="117" t="s">
        <v>27</v>
      </c>
      <c r="K221" s="125" t="s">
        <v>337</v>
      </c>
    </row>
    <row r="222" spans="1:12" ht="74.400000000000006" x14ac:dyDescent="0.25">
      <c r="A222" s="116">
        <v>4</v>
      </c>
      <c r="B222" s="117" t="s">
        <v>396</v>
      </c>
      <c r="C222" s="118">
        <v>16852.5</v>
      </c>
      <c r="D222" s="118">
        <f>+C222</f>
        <v>16852.5</v>
      </c>
      <c r="E222" s="119" t="s">
        <v>22</v>
      </c>
      <c r="F222" s="117" t="s">
        <v>39</v>
      </c>
      <c r="G222" s="118">
        <f>+D222</f>
        <v>16852.5</v>
      </c>
      <c r="H222" s="121" t="s">
        <v>39</v>
      </c>
      <c r="I222" s="120">
        <f t="shared" si="25"/>
        <v>16852.5</v>
      </c>
      <c r="J222" s="117" t="s">
        <v>27</v>
      </c>
      <c r="K222" s="125" t="s">
        <v>397</v>
      </c>
    </row>
    <row r="223" spans="1:12" ht="36" x14ac:dyDescent="0.25">
      <c r="A223" s="184">
        <f>+A222</f>
        <v>4</v>
      </c>
      <c r="B223" s="186" t="s">
        <v>579</v>
      </c>
      <c r="C223" s="204">
        <f>SUM(C219:C222)</f>
        <v>130757.5</v>
      </c>
      <c r="D223" s="204">
        <f>SUM(D219:D222)</f>
        <v>130757.5</v>
      </c>
      <c r="E223" s="186"/>
      <c r="F223" s="205"/>
      <c r="G223" s="204">
        <f>SUM(G219:G222)</f>
        <v>130757.5</v>
      </c>
      <c r="H223" s="206"/>
      <c r="I223" s="189">
        <f>SUM(I219:I222)</f>
        <v>130757.5</v>
      </c>
      <c r="J223" s="207"/>
      <c r="K223" s="206"/>
    </row>
    <row r="224" spans="1:12" ht="18.600000000000001" x14ac:dyDescent="0.25">
      <c r="A224" s="208">
        <f>+A223+A217</f>
        <v>6</v>
      </c>
      <c r="B224" s="208" t="s">
        <v>580</v>
      </c>
      <c r="C224" s="209">
        <f>+C223+C217</f>
        <v>132901.56</v>
      </c>
      <c r="D224" s="209">
        <f>+D223+D217</f>
        <v>132901.56</v>
      </c>
      <c r="E224" s="210"/>
      <c r="F224" s="208"/>
      <c r="G224" s="209">
        <f>+G223+G217</f>
        <v>132901.56</v>
      </c>
      <c r="H224" s="211"/>
      <c r="I224" s="212">
        <f>+I223+I217</f>
        <v>132901.56</v>
      </c>
      <c r="J224" s="208"/>
      <c r="K224" s="211"/>
    </row>
    <row r="225" spans="1:14" ht="18.600000000000001" x14ac:dyDescent="0.25">
      <c r="A225" s="267">
        <f>+A224+A212</f>
        <v>201</v>
      </c>
      <c r="B225" s="213" t="s">
        <v>581</v>
      </c>
      <c r="C225" s="214">
        <f>+C224+C212</f>
        <v>20972977.569999997</v>
      </c>
      <c r="D225" s="214">
        <f>+D224+D212</f>
        <v>22279462.569999997</v>
      </c>
      <c r="E225" s="215"/>
      <c r="F225" s="213"/>
      <c r="G225" s="214">
        <f>+G224+G212</f>
        <v>20966411.069999997</v>
      </c>
      <c r="H225" s="216"/>
      <c r="I225" s="265">
        <f>+I224+I212</f>
        <v>20960367.569999997</v>
      </c>
      <c r="J225" s="213"/>
      <c r="K225" s="216"/>
    </row>
    <row r="226" spans="1:14" ht="18.600000000000001" hidden="1" x14ac:dyDescent="0.25">
      <c r="A226" s="221"/>
      <c r="B226" s="222"/>
      <c r="C226" s="223"/>
      <c r="D226" s="224"/>
      <c r="E226" s="221"/>
      <c r="F226" s="225"/>
      <c r="G226" s="336" t="s">
        <v>582</v>
      </c>
      <c r="H226" s="336"/>
      <c r="I226" s="336"/>
      <c r="J226" s="226"/>
      <c r="K226" s="227"/>
    </row>
    <row r="227" spans="1:14" ht="18.600000000000001" hidden="1" x14ac:dyDescent="0.25">
      <c r="A227" s="221"/>
      <c r="B227" s="222"/>
      <c r="C227" s="223"/>
      <c r="D227" s="224"/>
      <c r="E227" s="221"/>
      <c r="F227" s="228"/>
      <c r="G227" s="223"/>
      <c r="H227" s="229"/>
      <c r="I227" s="230"/>
      <c r="J227" s="226"/>
      <c r="K227" s="227"/>
    </row>
    <row r="228" spans="1:14" ht="18.600000000000001" hidden="1" x14ac:dyDescent="0.55000000000000004">
      <c r="A228" s="231"/>
      <c r="B228" s="232" t="s">
        <v>583</v>
      </c>
      <c r="C228" s="223"/>
      <c r="D228" s="233"/>
      <c r="E228" s="221"/>
      <c r="F228" s="234"/>
      <c r="G228" s="223"/>
      <c r="H228" s="229"/>
      <c r="I228" s="230"/>
      <c r="J228" s="226"/>
      <c r="K228" s="227"/>
    </row>
    <row r="229" spans="1:14" ht="18.600000000000001" hidden="1" x14ac:dyDescent="0.25">
      <c r="A229" s="337" t="s">
        <v>584</v>
      </c>
      <c r="B229" s="337"/>
      <c r="C229" s="337"/>
      <c r="D229" s="235"/>
      <c r="E229" s="235"/>
      <c r="F229" s="234"/>
      <c r="G229" s="232" t="s">
        <v>583</v>
      </c>
      <c r="H229" s="236"/>
      <c r="I229" s="230"/>
      <c r="J229" s="226"/>
      <c r="K229" s="227"/>
    </row>
    <row r="230" spans="1:14" ht="18.600000000000001" hidden="1" x14ac:dyDescent="0.25">
      <c r="A230" s="337" t="s">
        <v>134</v>
      </c>
      <c r="B230" s="337"/>
      <c r="C230" s="337"/>
      <c r="D230" s="235"/>
      <c r="E230" s="235"/>
      <c r="F230" s="238"/>
      <c r="G230" s="334" t="s">
        <v>585</v>
      </c>
      <c r="H230" s="334"/>
      <c r="I230" s="334"/>
      <c r="J230" s="239"/>
      <c r="K230" s="240"/>
    </row>
    <row r="231" spans="1:14" ht="18.600000000000001" x14ac:dyDescent="0.25">
      <c r="A231" s="129"/>
      <c r="B231" s="131"/>
      <c r="C231" s="128"/>
      <c r="D231" s="70"/>
      <c r="E231" s="70"/>
      <c r="F231" s="334" t="s">
        <v>586</v>
      </c>
      <c r="G231" s="334"/>
      <c r="H231" s="334"/>
      <c r="I231" s="334"/>
      <c r="J231" s="334"/>
      <c r="K231" s="334"/>
    </row>
    <row r="232" spans="1:14" ht="18.600000000000001" x14ac:dyDescent="0.55000000000000004">
      <c r="A232" s="132"/>
      <c r="B232" s="133"/>
      <c r="C232" s="134"/>
      <c r="D232" s="134"/>
      <c r="E232" s="135"/>
      <c r="F232" s="335" t="s">
        <v>587</v>
      </c>
      <c r="G232" s="335"/>
      <c r="H232" s="335"/>
      <c r="I232" s="335"/>
      <c r="J232" s="335"/>
      <c r="K232" s="335"/>
    </row>
    <row r="234" spans="1:14" ht="18.600000000000001" x14ac:dyDescent="0.55000000000000004">
      <c r="A234" s="237"/>
      <c r="B234" s="237"/>
      <c r="C234" s="140"/>
      <c r="D234" s="140"/>
      <c r="E234" s="140"/>
      <c r="F234" s="140"/>
      <c r="G234" s="140"/>
      <c r="H234" s="140"/>
      <c r="I234" s="140"/>
      <c r="J234" s="140"/>
      <c r="K234" s="140"/>
      <c r="L234" s="217"/>
      <c r="M234" s="217"/>
      <c r="N234" s="217"/>
    </row>
    <row r="235" spans="1:14" ht="17.399999999999999" x14ac:dyDescent="0.45">
      <c r="A235" s="237"/>
      <c r="B235" s="237"/>
      <c r="C235" s="140"/>
      <c r="D235" s="140"/>
      <c r="E235" s="140"/>
      <c r="F235" s="140"/>
      <c r="G235" s="140"/>
      <c r="H235" s="140"/>
      <c r="I235" s="140"/>
      <c r="J235" s="140"/>
      <c r="K235" s="140"/>
    </row>
    <row r="236" spans="1:14" ht="17.399999999999999" x14ac:dyDescent="0.45">
      <c r="A236" s="237"/>
      <c r="B236" s="237"/>
      <c r="C236" s="140"/>
      <c r="D236" s="140"/>
      <c r="E236" s="140"/>
      <c r="F236" s="140"/>
      <c r="G236" s="140"/>
      <c r="H236" s="140"/>
      <c r="I236" s="140"/>
      <c r="J236" s="140"/>
      <c r="K236" s="140"/>
    </row>
    <row r="237" spans="1:14" ht="17.399999999999999" x14ac:dyDescent="0.45">
      <c r="A237" s="237"/>
      <c r="B237" s="237"/>
      <c r="C237" s="140"/>
      <c r="D237" s="140"/>
      <c r="E237" s="140"/>
      <c r="F237" s="140"/>
      <c r="G237" s="140"/>
      <c r="H237" s="140"/>
      <c r="I237" s="140"/>
      <c r="J237" s="140"/>
      <c r="K237" s="140"/>
    </row>
    <row r="238" spans="1:14" ht="17.399999999999999" x14ac:dyDescent="0.45">
      <c r="A238" s="237"/>
      <c r="B238" s="237"/>
      <c r="C238" s="140"/>
      <c r="D238" s="140"/>
      <c r="E238" s="140"/>
      <c r="F238" s="140"/>
      <c r="G238" s="140"/>
      <c r="H238" s="140"/>
      <c r="I238" s="140"/>
      <c r="J238" s="140"/>
      <c r="K238" s="140"/>
    </row>
    <row r="239" spans="1:14" ht="17.399999999999999" x14ac:dyDescent="0.45">
      <c r="A239" s="237"/>
      <c r="B239" s="237"/>
      <c r="C239" s="140"/>
      <c r="D239" s="140"/>
      <c r="E239" s="140"/>
      <c r="F239" s="140"/>
      <c r="G239" s="140"/>
      <c r="H239" s="140"/>
      <c r="I239" s="140"/>
      <c r="J239" s="140"/>
      <c r="K239" s="140"/>
    </row>
    <row r="245" spans="3:10" ht="17.399999999999999" x14ac:dyDescent="0.45">
      <c r="D245" s="237"/>
      <c r="E245" s="237"/>
      <c r="F245" s="237"/>
      <c r="G245" s="140"/>
      <c r="H245" s="237"/>
      <c r="I245" s="237"/>
      <c r="J245" s="237"/>
    </row>
    <row r="246" spans="3:10" ht="17.399999999999999" x14ac:dyDescent="0.45">
      <c r="C246" s="237"/>
      <c r="D246" s="237"/>
      <c r="E246" s="237"/>
      <c r="F246" s="237"/>
      <c r="G246" s="237"/>
      <c r="H246" s="237"/>
      <c r="I246" s="237"/>
      <c r="J246" s="237"/>
    </row>
  </sheetData>
  <mergeCells count="34">
    <mergeCell ref="F231:K231"/>
    <mergeCell ref="F232:K232"/>
    <mergeCell ref="B214:K214"/>
    <mergeCell ref="B218:K218"/>
    <mergeCell ref="G226:I226"/>
    <mergeCell ref="A229:C229"/>
    <mergeCell ref="A230:C230"/>
    <mergeCell ref="G230:I230"/>
    <mergeCell ref="A213:K213"/>
    <mergeCell ref="K4:K5"/>
    <mergeCell ref="A6:K6"/>
    <mergeCell ref="B7:K7"/>
    <mergeCell ref="B138:K138"/>
    <mergeCell ref="B202:K202"/>
    <mergeCell ref="A203:A204"/>
    <mergeCell ref="B203:B204"/>
    <mergeCell ref="C203:C204"/>
    <mergeCell ref="D203:D204"/>
    <mergeCell ref="E203:E204"/>
    <mergeCell ref="H203:H204"/>
    <mergeCell ref="I203:I204"/>
    <mergeCell ref="J203:J204"/>
    <mergeCell ref="K203:K204"/>
    <mergeCell ref="B207:K207"/>
    <mergeCell ref="A1:K1"/>
    <mergeCell ref="A2:K2"/>
    <mergeCell ref="A4:A5"/>
    <mergeCell ref="B4:B5"/>
    <mergeCell ref="C4:C5"/>
    <mergeCell ref="D4:D5"/>
    <mergeCell ref="E4:E5"/>
    <mergeCell ref="F4:G4"/>
    <mergeCell ref="H4:I4"/>
    <mergeCell ref="J4:J5"/>
  </mergeCells>
  <phoneticPr fontId="32" type="noConversion"/>
  <pageMargins left="0.19685039370078741" right="0.19685039370078741" top="0.35433070866141736" bottom="0.35433070866141736" header="0.31496062992125984" footer="0.31496062992125984"/>
  <pageSetup paperSize="9" orientation="landscape" horizontalDpi="360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0EEDE-4F2E-45DA-85F5-9CF3DDB43611}">
  <sheetPr>
    <pageSetUpPr fitToPage="1"/>
  </sheetPr>
  <dimension ref="A1:K32"/>
  <sheetViews>
    <sheetView zoomScaleNormal="100" zoomScaleSheetLayoutView="70" workbookViewId="0">
      <selection activeCell="F4" sqref="A4:XFD5"/>
    </sheetView>
  </sheetViews>
  <sheetFormatPr defaultColWidth="9" defaultRowHeight="18.600000000000001" x14ac:dyDescent="0.55000000000000004"/>
  <cols>
    <col min="1" max="1" width="4.59765625" style="62" customWidth="1"/>
    <col min="2" max="2" width="23.59765625" style="62" customWidth="1"/>
    <col min="3" max="3" width="10.8984375" style="62" customWidth="1"/>
    <col min="4" max="4" width="9.296875" style="62" customWidth="1"/>
    <col min="5" max="5" width="10.5" style="62" customWidth="1"/>
    <col min="6" max="6" width="18.69921875" style="62" customWidth="1"/>
    <col min="7" max="7" width="10.5" style="62" customWidth="1"/>
    <col min="8" max="8" width="18.5" style="62" customWidth="1"/>
    <col min="9" max="9" width="10.59765625" style="62" customWidth="1"/>
    <col min="10" max="10" width="11.296875" style="62" customWidth="1"/>
    <col min="11" max="11" width="14.69921875" style="62" customWidth="1"/>
    <col min="12" max="16384" width="9" style="62"/>
  </cols>
  <sheetData>
    <row r="1" spans="1:11" x14ac:dyDescent="0.55000000000000004">
      <c r="A1" s="359" t="s">
        <v>539</v>
      </c>
      <c r="B1" s="359"/>
      <c r="C1" s="359"/>
      <c r="D1" s="359"/>
      <c r="E1" s="359"/>
      <c r="F1" s="359"/>
      <c r="G1" s="359"/>
      <c r="H1" s="359"/>
      <c r="I1" s="359"/>
      <c r="J1" s="359"/>
      <c r="K1" s="359"/>
    </row>
    <row r="2" spans="1:11" x14ac:dyDescent="0.55000000000000004">
      <c r="A2" s="360" t="s">
        <v>513</v>
      </c>
      <c r="B2" s="360"/>
      <c r="C2" s="360"/>
      <c r="D2" s="360"/>
      <c r="E2" s="360"/>
      <c r="F2" s="360"/>
      <c r="G2" s="360"/>
      <c r="H2" s="360"/>
      <c r="I2" s="360"/>
      <c r="J2" s="360"/>
      <c r="K2" s="360"/>
    </row>
    <row r="3" spans="1:11" x14ac:dyDescent="0.55000000000000004">
      <c r="B3" s="141"/>
      <c r="C3" s="141"/>
      <c r="D3" s="141"/>
      <c r="E3" s="371" t="s">
        <v>527</v>
      </c>
      <c r="F3" s="371"/>
      <c r="G3" s="371"/>
      <c r="H3" s="141"/>
      <c r="I3" s="141"/>
      <c r="J3" s="141"/>
      <c r="K3" s="142" t="s">
        <v>519</v>
      </c>
    </row>
    <row r="4" spans="1:11" s="143" customFormat="1" x14ac:dyDescent="0.25">
      <c r="A4" s="358" t="s">
        <v>2</v>
      </c>
      <c r="B4" s="362" t="s">
        <v>3</v>
      </c>
      <c r="C4" s="363" t="s">
        <v>515</v>
      </c>
      <c r="D4" s="363" t="s">
        <v>516</v>
      </c>
      <c r="E4" s="362" t="s">
        <v>514</v>
      </c>
      <c r="F4" s="364" t="s">
        <v>517</v>
      </c>
      <c r="G4" s="365"/>
      <c r="H4" s="366" t="s">
        <v>518</v>
      </c>
      <c r="I4" s="367"/>
      <c r="J4" s="356" t="s">
        <v>17</v>
      </c>
      <c r="K4" s="358" t="s">
        <v>18</v>
      </c>
    </row>
    <row r="5" spans="1:11" s="143" customFormat="1" ht="55.8" x14ac:dyDescent="0.25">
      <c r="A5" s="358"/>
      <c r="B5" s="362"/>
      <c r="C5" s="363"/>
      <c r="D5" s="363"/>
      <c r="E5" s="362"/>
      <c r="F5" s="144" t="s">
        <v>14</v>
      </c>
      <c r="G5" s="145" t="s">
        <v>588</v>
      </c>
      <c r="H5" s="146" t="s">
        <v>15</v>
      </c>
      <c r="I5" s="144" t="s">
        <v>11</v>
      </c>
      <c r="J5" s="357"/>
      <c r="K5" s="358"/>
    </row>
    <row r="6" spans="1:11" ht="55.8" x14ac:dyDescent="0.55000000000000004">
      <c r="A6" s="63">
        <v>1</v>
      </c>
      <c r="B6" s="73" t="s">
        <v>177</v>
      </c>
      <c r="C6" s="72">
        <v>18550</v>
      </c>
      <c r="D6" s="147">
        <f>+C6</f>
        <v>18550</v>
      </c>
      <c r="E6" s="63" t="s">
        <v>22</v>
      </c>
      <c r="F6" s="63" t="s">
        <v>23</v>
      </c>
      <c r="G6" s="147">
        <f>+D6</f>
        <v>18550</v>
      </c>
      <c r="H6" s="148" t="str">
        <f>+F6</f>
        <v>สถานีบริการน้ำมันเชื้อเพลิงเพื่อสวัสดิการกองทัพอากาศ 
(ถนนลำลูกกา)</v>
      </c>
      <c r="I6" s="147">
        <f>+G6</f>
        <v>18550</v>
      </c>
      <c r="J6" s="63" t="s">
        <v>24</v>
      </c>
      <c r="K6" s="64" t="s">
        <v>178</v>
      </c>
    </row>
    <row r="7" spans="1:11" ht="55.8" x14ac:dyDescent="0.55000000000000004">
      <c r="A7" s="63">
        <v>2</v>
      </c>
      <c r="B7" s="71" t="s">
        <v>180</v>
      </c>
      <c r="C7" s="72">
        <v>7900</v>
      </c>
      <c r="D7" s="68">
        <f>+C7</f>
        <v>7900</v>
      </c>
      <c r="E7" s="1" t="s">
        <v>22</v>
      </c>
      <c r="F7" s="63" t="s">
        <v>55</v>
      </c>
      <c r="G7" s="147">
        <f t="shared" ref="G7:G23" si="0">+D7</f>
        <v>7900</v>
      </c>
      <c r="H7" s="148" t="str">
        <f t="shared" ref="H7:I23" si="1">+F7</f>
        <v>บริษัทอุดมภัณฑ์เปเปอร์ จำกัด</v>
      </c>
      <c r="I7" s="147">
        <f>+G7</f>
        <v>7900</v>
      </c>
      <c r="J7" s="63" t="s">
        <v>27</v>
      </c>
      <c r="K7" s="64" t="s">
        <v>181</v>
      </c>
    </row>
    <row r="8" spans="1:11" ht="37.200000000000003" x14ac:dyDescent="0.55000000000000004">
      <c r="A8" s="63">
        <v>3</v>
      </c>
      <c r="B8" s="71" t="s">
        <v>188</v>
      </c>
      <c r="C8" s="72">
        <v>42000</v>
      </c>
      <c r="D8" s="68">
        <f t="shared" ref="D8:D21" si="2">+C8</f>
        <v>42000</v>
      </c>
      <c r="E8" s="1" t="s">
        <v>22</v>
      </c>
      <c r="F8" s="63" t="s">
        <v>189</v>
      </c>
      <c r="G8" s="147">
        <f t="shared" si="0"/>
        <v>42000</v>
      </c>
      <c r="H8" s="148" t="str">
        <f t="shared" si="1"/>
        <v>ร้านรังสิตดีไซน์โดยนายบุญลือ อนทร์จนทร์</v>
      </c>
      <c r="I8" s="68">
        <f>+G8</f>
        <v>42000</v>
      </c>
      <c r="J8" s="63" t="s">
        <v>27</v>
      </c>
      <c r="K8" s="64" t="s">
        <v>190</v>
      </c>
    </row>
    <row r="9" spans="1:11" ht="37.200000000000003" x14ac:dyDescent="0.55000000000000004">
      <c r="A9" s="63">
        <v>4</v>
      </c>
      <c r="B9" s="71" t="s">
        <v>191</v>
      </c>
      <c r="C9" s="72">
        <v>4280</v>
      </c>
      <c r="D9" s="68">
        <f t="shared" si="2"/>
        <v>4280</v>
      </c>
      <c r="E9" s="1" t="s">
        <v>22</v>
      </c>
      <c r="F9" s="63" t="s">
        <v>192</v>
      </c>
      <c r="G9" s="147">
        <f t="shared" si="0"/>
        <v>4280</v>
      </c>
      <c r="H9" s="148" t="str">
        <f t="shared" si="1"/>
        <v>บริษัท เจเอส.บี 199 เซอร์วิส จำกัด</v>
      </c>
      <c r="I9" s="68">
        <f>+G9</f>
        <v>4280</v>
      </c>
      <c r="J9" s="67" t="s">
        <v>27</v>
      </c>
      <c r="K9" s="64" t="s">
        <v>199</v>
      </c>
    </row>
    <row r="10" spans="1:11" ht="37.200000000000003" x14ac:dyDescent="0.55000000000000004">
      <c r="A10" s="63">
        <v>5</v>
      </c>
      <c r="B10" s="71" t="s">
        <v>214</v>
      </c>
      <c r="C10" s="72">
        <v>1924.77</v>
      </c>
      <c r="D10" s="68">
        <f t="shared" si="2"/>
        <v>1924.77</v>
      </c>
      <c r="E10" s="1" t="s">
        <v>22</v>
      </c>
      <c r="F10" s="63" t="s">
        <v>64</v>
      </c>
      <c r="G10" s="147">
        <f t="shared" si="0"/>
        <v>1924.77</v>
      </c>
      <c r="H10" s="148" t="str">
        <f t="shared" si="1"/>
        <v>บริษัท ซีอาร์ซี ไทวัสดุ จำกัด</v>
      </c>
      <c r="I10" s="68">
        <f>+G10</f>
        <v>1924.77</v>
      </c>
      <c r="J10" s="63" t="s">
        <v>27</v>
      </c>
      <c r="K10" s="66" t="s">
        <v>215</v>
      </c>
    </row>
    <row r="11" spans="1:11" ht="37.200000000000003" x14ac:dyDescent="0.55000000000000004">
      <c r="A11" s="63">
        <v>6</v>
      </c>
      <c r="B11" s="71" t="s">
        <v>256</v>
      </c>
      <c r="C11" s="72">
        <v>553</v>
      </c>
      <c r="D11" s="68">
        <f>+C11</f>
        <v>553</v>
      </c>
      <c r="E11" s="1" t="s">
        <v>22</v>
      </c>
      <c r="F11" s="63" t="s">
        <v>64</v>
      </c>
      <c r="G11" s="147">
        <f t="shared" si="0"/>
        <v>553</v>
      </c>
      <c r="H11" s="148" t="str">
        <f t="shared" si="1"/>
        <v>บริษัท ซีอาร์ซี ไทวัสดุ จำกัด</v>
      </c>
      <c r="I11" s="68">
        <f t="shared" si="1"/>
        <v>553</v>
      </c>
      <c r="J11" s="63" t="s">
        <v>27</v>
      </c>
      <c r="K11" s="66" t="s">
        <v>216</v>
      </c>
    </row>
    <row r="12" spans="1:11" ht="37.200000000000003" x14ac:dyDescent="0.55000000000000004">
      <c r="A12" s="63">
        <v>7</v>
      </c>
      <c r="B12" s="71" t="s">
        <v>213</v>
      </c>
      <c r="C12" s="72">
        <v>1412.4</v>
      </c>
      <c r="D12" s="68">
        <f>+C12</f>
        <v>1412.4</v>
      </c>
      <c r="E12" s="1" t="s">
        <v>22</v>
      </c>
      <c r="F12" s="63" t="s">
        <v>28</v>
      </c>
      <c r="G12" s="147">
        <f t="shared" si="0"/>
        <v>1412.4</v>
      </c>
      <c r="H12" s="148" t="str">
        <f t="shared" si="1"/>
        <v xml:space="preserve"> จี แอนด์ จี 
ดริ้งกิ้ง  วอเตอร์</v>
      </c>
      <c r="I12" s="68">
        <f t="shared" si="1"/>
        <v>1412.4</v>
      </c>
      <c r="J12" s="63" t="s">
        <v>27</v>
      </c>
      <c r="K12" s="66" t="s">
        <v>212</v>
      </c>
    </row>
    <row r="13" spans="1:11" ht="37.200000000000003" x14ac:dyDescent="0.55000000000000004">
      <c r="A13" s="63">
        <v>8</v>
      </c>
      <c r="B13" s="71" t="s">
        <v>194</v>
      </c>
      <c r="C13" s="72">
        <v>13535.5</v>
      </c>
      <c r="D13" s="68">
        <f t="shared" ref="D13" si="3">+C13</f>
        <v>13535.5</v>
      </c>
      <c r="E13" s="1" t="s">
        <v>22</v>
      </c>
      <c r="F13" s="63" t="s">
        <v>53</v>
      </c>
      <c r="G13" s="147">
        <f t="shared" si="0"/>
        <v>13535.5</v>
      </c>
      <c r="H13" s="148" t="str">
        <f t="shared" si="1"/>
        <v>บริษัท เอส.ซี.แอร์ คอนดิชั่นนิ่ง จำกัด</v>
      </c>
      <c r="I13" s="68">
        <f t="shared" si="1"/>
        <v>13535.5</v>
      </c>
      <c r="J13" s="67" t="s">
        <v>27</v>
      </c>
      <c r="K13" s="66" t="s">
        <v>211</v>
      </c>
    </row>
    <row r="14" spans="1:11" ht="37.200000000000003" x14ac:dyDescent="0.55000000000000004">
      <c r="A14" s="63">
        <v>9</v>
      </c>
      <c r="B14" s="71" t="s">
        <v>231</v>
      </c>
      <c r="C14" s="72">
        <v>5225.88</v>
      </c>
      <c r="D14" s="147">
        <f>+C14</f>
        <v>5225.88</v>
      </c>
      <c r="E14" s="1" t="s">
        <v>22</v>
      </c>
      <c r="F14" s="63" t="s">
        <v>39</v>
      </c>
      <c r="G14" s="147">
        <f t="shared" si="0"/>
        <v>5225.88</v>
      </c>
      <c r="H14" s="148" t="str">
        <f t="shared" si="1"/>
        <v>บริษัท ไฮปริ้น จำกัด</v>
      </c>
      <c r="I14" s="68">
        <f t="shared" si="1"/>
        <v>5225.88</v>
      </c>
      <c r="J14" s="63" t="s">
        <v>27</v>
      </c>
      <c r="K14" s="64" t="s">
        <v>193</v>
      </c>
    </row>
    <row r="15" spans="1:11" x14ac:dyDescent="0.55000000000000004">
      <c r="A15" s="63">
        <v>10</v>
      </c>
      <c r="B15" s="71" t="s">
        <v>196</v>
      </c>
      <c r="C15" s="72">
        <v>11128</v>
      </c>
      <c r="D15" s="147">
        <f t="shared" ref="D15:D16" si="4">+C15</f>
        <v>11128</v>
      </c>
      <c r="E15" s="63" t="s">
        <v>22</v>
      </c>
      <c r="F15" s="63" t="s">
        <v>52</v>
      </c>
      <c r="G15" s="147">
        <f t="shared" si="0"/>
        <v>11128</v>
      </c>
      <c r="H15" s="148" t="str">
        <f t="shared" si="1"/>
        <v>ร้านด๊อกเตอร์คาร์</v>
      </c>
      <c r="I15" s="68">
        <f t="shared" si="1"/>
        <v>11128</v>
      </c>
      <c r="J15" s="67" t="s">
        <v>27</v>
      </c>
      <c r="K15" s="66" t="s">
        <v>202</v>
      </c>
    </row>
    <row r="16" spans="1:11" ht="37.200000000000003" x14ac:dyDescent="0.55000000000000004">
      <c r="A16" s="63">
        <v>11</v>
      </c>
      <c r="B16" s="71" t="s">
        <v>200</v>
      </c>
      <c r="C16" s="72">
        <v>11695.1</v>
      </c>
      <c r="D16" s="147">
        <f t="shared" si="4"/>
        <v>11695.1</v>
      </c>
      <c r="E16" s="63" t="s">
        <v>22</v>
      </c>
      <c r="F16" s="63" t="s">
        <v>201</v>
      </c>
      <c r="G16" s="147">
        <f t="shared" si="0"/>
        <v>11695.1</v>
      </c>
      <c r="H16" s="148" t="str">
        <f t="shared" si="1"/>
        <v>ห้างหุ้นส่วนจำกัดเอ็น แอนด์ ดี ออโต้แอร์</v>
      </c>
      <c r="I16" s="68">
        <f t="shared" si="1"/>
        <v>11695.1</v>
      </c>
      <c r="J16" s="63" t="s">
        <v>27</v>
      </c>
      <c r="K16" s="66" t="s">
        <v>203</v>
      </c>
    </row>
    <row r="17" spans="1:11" ht="37.200000000000003" x14ac:dyDescent="0.55000000000000004">
      <c r="A17" s="63">
        <v>12</v>
      </c>
      <c r="B17" s="71" t="s">
        <v>183</v>
      </c>
      <c r="C17" s="72">
        <v>9000</v>
      </c>
      <c r="D17" s="68">
        <f>+C17</f>
        <v>9000</v>
      </c>
      <c r="E17" s="1" t="s">
        <v>22</v>
      </c>
      <c r="F17" s="63" t="s">
        <v>55</v>
      </c>
      <c r="G17" s="147">
        <f t="shared" si="0"/>
        <v>9000</v>
      </c>
      <c r="H17" s="148" t="str">
        <f t="shared" si="1"/>
        <v>บริษัทอุดมภัณฑ์เปเปอร์ จำกัด</v>
      </c>
      <c r="I17" s="68">
        <f t="shared" si="1"/>
        <v>9000</v>
      </c>
      <c r="J17" s="67" t="s">
        <v>27</v>
      </c>
      <c r="K17" s="64" t="s">
        <v>182</v>
      </c>
    </row>
    <row r="18" spans="1:11" ht="37.200000000000003" x14ac:dyDescent="0.55000000000000004">
      <c r="A18" s="63">
        <v>13</v>
      </c>
      <c r="B18" s="71" t="s">
        <v>195</v>
      </c>
      <c r="C18" s="72">
        <v>4590.3</v>
      </c>
      <c r="D18" s="68">
        <f>+C18</f>
        <v>4590.3</v>
      </c>
      <c r="E18" s="63" t="s">
        <v>22</v>
      </c>
      <c r="F18" s="63" t="s">
        <v>204</v>
      </c>
      <c r="G18" s="147">
        <f t="shared" si="0"/>
        <v>4590.3</v>
      </c>
      <c r="H18" s="148" t="str">
        <f t="shared" si="1"/>
        <v>บริษัทเน็ตเวิร์คเทคนิค ซิสเต็ม จำกัด</v>
      </c>
      <c r="I18" s="68">
        <f t="shared" si="1"/>
        <v>4590.3</v>
      </c>
      <c r="J18" s="63" t="s">
        <v>27</v>
      </c>
      <c r="K18" s="64" t="s">
        <v>205</v>
      </c>
    </row>
    <row r="19" spans="1:11" ht="74.400000000000006" x14ac:dyDescent="0.55000000000000004">
      <c r="A19" s="63">
        <v>14</v>
      </c>
      <c r="B19" s="71" t="s">
        <v>258</v>
      </c>
      <c r="C19" s="72">
        <v>2240</v>
      </c>
      <c r="D19" s="68">
        <f t="shared" ref="D19" si="5">+C19</f>
        <v>2240</v>
      </c>
      <c r="E19" s="63" t="s">
        <v>22</v>
      </c>
      <c r="F19" s="63" t="s">
        <v>197</v>
      </c>
      <c r="G19" s="147">
        <f t="shared" si="0"/>
        <v>2240</v>
      </c>
      <c r="H19" s="148" t="str">
        <f t="shared" si="1"/>
        <v>ร้านก๊อปปี้วัน โดยนายพนม ลุประสิทธิการ</v>
      </c>
      <c r="I19" s="68">
        <f t="shared" si="1"/>
        <v>2240</v>
      </c>
      <c r="J19" s="67" t="s">
        <v>27</v>
      </c>
      <c r="K19" s="64" t="s">
        <v>198</v>
      </c>
    </row>
    <row r="20" spans="1:11" ht="55.8" x14ac:dyDescent="0.55000000000000004">
      <c r="A20" s="63">
        <v>15</v>
      </c>
      <c r="B20" s="71" t="s">
        <v>184</v>
      </c>
      <c r="C20" s="72">
        <v>3600</v>
      </c>
      <c r="D20" s="68">
        <f>+C20</f>
        <v>3600</v>
      </c>
      <c r="E20" s="1" t="s">
        <v>22</v>
      </c>
      <c r="F20" s="63" t="s">
        <v>55</v>
      </c>
      <c r="G20" s="147">
        <f t="shared" si="0"/>
        <v>3600</v>
      </c>
      <c r="H20" s="148" t="str">
        <f t="shared" si="1"/>
        <v>บริษัทอุดมภัณฑ์เปเปอร์ จำกัด</v>
      </c>
      <c r="I20" s="68">
        <f t="shared" si="1"/>
        <v>3600</v>
      </c>
      <c r="J20" s="63" t="s">
        <v>27</v>
      </c>
      <c r="K20" s="64" t="s">
        <v>185</v>
      </c>
    </row>
    <row r="21" spans="1:11" ht="37.200000000000003" x14ac:dyDescent="0.55000000000000004">
      <c r="A21" s="63">
        <v>16</v>
      </c>
      <c r="B21" s="71" t="s">
        <v>186</v>
      </c>
      <c r="C21" s="72">
        <v>1090</v>
      </c>
      <c r="D21" s="68">
        <f t="shared" si="2"/>
        <v>1090</v>
      </c>
      <c r="E21" s="1" t="s">
        <v>22</v>
      </c>
      <c r="F21" s="63" t="s">
        <v>55</v>
      </c>
      <c r="G21" s="147">
        <f t="shared" si="0"/>
        <v>1090</v>
      </c>
      <c r="H21" s="148" t="str">
        <f t="shared" si="1"/>
        <v>บริษัทอุดมภัณฑ์เปเปอร์ จำกัด</v>
      </c>
      <c r="I21" s="68">
        <f t="shared" si="1"/>
        <v>1090</v>
      </c>
      <c r="J21" s="67" t="s">
        <v>27</v>
      </c>
      <c r="K21" s="64" t="s">
        <v>187</v>
      </c>
    </row>
    <row r="22" spans="1:11" ht="55.8" x14ac:dyDescent="0.55000000000000004">
      <c r="A22" s="63">
        <v>17</v>
      </c>
      <c r="B22" s="71" t="s">
        <v>232</v>
      </c>
      <c r="C22" s="72">
        <v>9266.2000000000007</v>
      </c>
      <c r="D22" s="147">
        <f>+C22</f>
        <v>9266.2000000000007</v>
      </c>
      <c r="E22" s="1" t="s">
        <v>22</v>
      </c>
      <c r="F22" s="63" t="s">
        <v>53</v>
      </c>
      <c r="G22" s="147">
        <f t="shared" si="0"/>
        <v>9266.2000000000007</v>
      </c>
      <c r="H22" s="148" t="str">
        <f t="shared" si="1"/>
        <v>บริษัท เอส.ซี.แอร์ คอนดิชั่นนิ่ง จำกัด</v>
      </c>
      <c r="I22" s="68">
        <f t="shared" si="1"/>
        <v>9266.2000000000007</v>
      </c>
      <c r="J22" s="63" t="s">
        <v>27</v>
      </c>
      <c r="K22" s="66" t="s">
        <v>206</v>
      </c>
    </row>
    <row r="23" spans="1:11" ht="37.200000000000003" x14ac:dyDescent="0.55000000000000004">
      <c r="A23" s="63">
        <v>18</v>
      </c>
      <c r="B23" s="71" t="s">
        <v>217</v>
      </c>
      <c r="C23" s="72">
        <v>1290</v>
      </c>
      <c r="D23" s="147">
        <f>+C23</f>
        <v>1290</v>
      </c>
      <c r="E23" s="1" t="s">
        <v>22</v>
      </c>
      <c r="F23" s="63" t="s">
        <v>53</v>
      </c>
      <c r="G23" s="147">
        <f t="shared" si="0"/>
        <v>1290</v>
      </c>
      <c r="H23" s="148" t="str">
        <f t="shared" si="1"/>
        <v>บริษัท เอส.ซี.แอร์ คอนดิชั่นนิ่ง จำกัด</v>
      </c>
      <c r="I23" s="68">
        <f t="shared" si="1"/>
        <v>1290</v>
      </c>
      <c r="J23" s="67" t="s">
        <v>27</v>
      </c>
      <c r="K23" s="66" t="s">
        <v>218</v>
      </c>
    </row>
    <row r="24" spans="1:11" x14ac:dyDescent="0.55000000000000004">
      <c r="A24" s="153"/>
      <c r="B24" s="154" t="s">
        <v>526</v>
      </c>
      <c r="C24" s="155">
        <f>SUM(C6:C23)</f>
        <v>149281.15000000002</v>
      </c>
      <c r="D24" s="155">
        <f>SUM(D6:D23)</f>
        <v>149281.15000000002</v>
      </c>
      <c r="E24" s="156"/>
      <c r="F24" s="157"/>
      <c r="G24" s="155">
        <f>SUM(G6:G23)</f>
        <v>149281.15000000002</v>
      </c>
      <c r="H24" s="158"/>
      <c r="I24" s="155">
        <f>SUM(I6:I23)</f>
        <v>149281.15000000002</v>
      </c>
      <c r="J24" s="159"/>
      <c r="K24" s="160"/>
    </row>
    <row r="25" spans="1:11" hidden="1" x14ac:dyDescent="0.55000000000000004">
      <c r="A25" s="142"/>
      <c r="B25" s="161"/>
      <c r="F25" s="162"/>
      <c r="H25" s="163"/>
      <c r="J25" s="164"/>
      <c r="K25" s="164"/>
    </row>
    <row r="26" spans="1:11" hidden="1" x14ac:dyDescent="0.55000000000000004">
      <c r="A26" s="142"/>
      <c r="B26" s="165"/>
      <c r="C26" s="166"/>
      <c r="D26" s="167"/>
      <c r="E26" s="168"/>
      <c r="F26" s="56" t="s">
        <v>29</v>
      </c>
      <c r="H26" s="169"/>
      <c r="J26" s="170"/>
      <c r="K26" s="171"/>
    </row>
    <row r="27" spans="1:11" hidden="1" x14ac:dyDescent="0.55000000000000004">
      <c r="A27" s="142"/>
      <c r="B27" s="165" t="s">
        <v>30</v>
      </c>
      <c r="C27" s="165" t="s">
        <v>31</v>
      </c>
      <c r="D27" s="172"/>
      <c r="E27" s="173" t="s">
        <v>30</v>
      </c>
      <c r="F27" s="174"/>
      <c r="G27" s="175"/>
      <c r="H27" s="174"/>
      <c r="I27" s="175"/>
      <c r="J27" s="176"/>
      <c r="K27" s="176"/>
    </row>
    <row r="28" spans="1:11" hidden="1" x14ac:dyDescent="0.55000000000000004">
      <c r="A28" s="142"/>
      <c r="B28" s="142" t="s">
        <v>520</v>
      </c>
      <c r="C28" s="177"/>
      <c r="D28" s="172"/>
      <c r="E28" s="142"/>
      <c r="G28" s="55"/>
      <c r="H28" s="55"/>
      <c r="I28" s="55"/>
      <c r="J28" s="55"/>
      <c r="K28" s="55"/>
    </row>
    <row r="29" spans="1:11" hidden="1" x14ac:dyDescent="0.55000000000000004">
      <c r="B29" s="136" t="s">
        <v>134</v>
      </c>
      <c r="C29" s="177"/>
      <c r="D29" s="172"/>
      <c r="E29" s="142"/>
      <c r="F29" s="55"/>
      <c r="G29" s="178" t="s">
        <v>32</v>
      </c>
      <c r="I29" s="178" t="s">
        <v>32</v>
      </c>
    </row>
    <row r="30" spans="1:11" hidden="1" x14ac:dyDescent="0.55000000000000004"/>
    <row r="31" spans="1:11" hidden="1" x14ac:dyDescent="0.55000000000000004"/>
    <row r="32" spans="1:11" hidden="1" x14ac:dyDescent="0.55000000000000004"/>
  </sheetData>
  <mergeCells count="12">
    <mergeCell ref="J4:J5"/>
    <mergeCell ref="K4:K5"/>
    <mergeCell ref="A1:K1"/>
    <mergeCell ref="A2:K2"/>
    <mergeCell ref="E3:G3"/>
    <mergeCell ref="A4:A5"/>
    <mergeCell ref="B4:B5"/>
    <mergeCell ref="C4:C5"/>
    <mergeCell ref="D4:D5"/>
    <mergeCell ref="E4:E5"/>
    <mergeCell ref="F4:G4"/>
    <mergeCell ref="H4:I4"/>
  </mergeCells>
  <pageMargins left="0.51181102362204722" right="0.31496062992125984" top="0.35433070866141736" bottom="0.15748031496062992" header="0.31496062992125984" footer="0.31496062992125984"/>
  <pageSetup paperSize="9" scale="90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22A89-6DBD-4445-9D9D-DACFEB856ABD}">
  <dimension ref="A1:K30"/>
  <sheetViews>
    <sheetView topLeftCell="A10" zoomScaleNormal="100" zoomScaleSheetLayoutView="70" workbookViewId="0">
      <selection activeCell="A4" sqref="A4:XFD5"/>
    </sheetView>
  </sheetViews>
  <sheetFormatPr defaultColWidth="9" defaultRowHeight="18.600000000000001" x14ac:dyDescent="0.55000000000000004"/>
  <cols>
    <col min="1" max="1" width="5" style="62" customWidth="1"/>
    <col min="2" max="2" width="22.296875" style="62" customWidth="1"/>
    <col min="3" max="3" width="10.3984375" style="62" customWidth="1"/>
    <col min="4" max="4" width="9.3984375" style="62" customWidth="1"/>
    <col min="5" max="5" width="9.8984375" style="62" customWidth="1"/>
    <col min="6" max="6" width="16.5" style="62" customWidth="1"/>
    <col min="7" max="7" width="9.09765625" style="62" customWidth="1"/>
    <col min="8" max="8" width="17.19921875" style="62" customWidth="1"/>
    <col min="9" max="9" width="11.19921875" style="62" customWidth="1"/>
    <col min="10" max="10" width="8.796875" style="259" customWidth="1"/>
    <col min="11" max="11" width="13.296875" style="62" customWidth="1"/>
    <col min="12" max="16384" width="9" style="62"/>
  </cols>
  <sheetData>
    <row r="1" spans="1:11" x14ac:dyDescent="0.55000000000000004">
      <c r="A1" s="359" t="s">
        <v>540</v>
      </c>
      <c r="B1" s="359"/>
      <c r="C1" s="359"/>
      <c r="D1" s="359"/>
      <c r="E1" s="359"/>
      <c r="F1" s="359"/>
      <c r="G1" s="359"/>
      <c r="H1" s="359"/>
      <c r="I1" s="359"/>
      <c r="J1" s="359"/>
      <c r="K1" s="359"/>
    </row>
    <row r="2" spans="1:11" x14ac:dyDescent="0.55000000000000004">
      <c r="A2" s="360" t="s">
        <v>513</v>
      </c>
      <c r="B2" s="360"/>
      <c r="C2" s="360"/>
      <c r="D2" s="360"/>
      <c r="E2" s="360"/>
      <c r="F2" s="360"/>
      <c r="G2" s="360"/>
      <c r="H2" s="360"/>
      <c r="I2" s="360"/>
      <c r="J2" s="360"/>
      <c r="K2" s="360"/>
    </row>
    <row r="3" spans="1:11" x14ac:dyDescent="0.55000000000000004">
      <c r="B3" s="141"/>
      <c r="C3" s="141"/>
      <c r="D3" s="141"/>
      <c r="E3" s="371" t="s">
        <v>528</v>
      </c>
      <c r="F3" s="371"/>
      <c r="G3" s="371"/>
      <c r="H3" s="141"/>
      <c r="I3" s="141"/>
      <c r="J3" s="255"/>
      <c r="K3" s="142" t="s">
        <v>519</v>
      </c>
    </row>
    <row r="4" spans="1:11" s="143" customFormat="1" x14ac:dyDescent="0.25">
      <c r="A4" s="358" t="s">
        <v>2</v>
      </c>
      <c r="B4" s="362" t="s">
        <v>3</v>
      </c>
      <c r="C4" s="363" t="s">
        <v>515</v>
      </c>
      <c r="D4" s="363" t="s">
        <v>516</v>
      </c>
      <c r="E4" s="362" t="s">
        <v>514</v>
      </c>
      <c r="F4" s="364" t="s">
        <v>517</v>
      </c>
      <c r="G4" s="365"/>
      <c r="H4" s="366" t="s">
        <v>518</v>
      </c>
      <c r="I4" s="367"/>
      <c r="J4" s="356" t="s">
        <v>17</v>
      </c>
      <c r="K4" s="358" t="s">
        <v>18</v>
      </c>
    </row>
    <row r="5" spans="1:11" s="143" customFormat="1" ht="55.8" x14ac:dyDescent="0.25">
      <c r="A5" s="358"/>
      <c r="B5" s="362"/>
      <c r="C5" s="363"/>
      <c r="D5" s="363"/>
      <c r="E5" s="362"/>
      <c r="F5" s="144" t="s">
        <v>14</v>
      </c>
      <c r="G5" s="145" t="s">
        <v>588</v>
      </c>
      <c r="H5" s="146" t="s">
        <v>15</v>
      </c>
      <c r="I5" s="144" t="s">
        <v>11</v>
      </c>
      <c r="J5" s="357"/>
      <c r="K5" s="358"/>
    </row>
    <row r="6" spans="1:11" ht="55.8" x14ac:dyDescent="0.55000000000000004">
      <c r="A6" s="63">
        <v>1</v>
      </c>
      <c r="B6" s="71" t="s">
        <v>136</v>
      </c>
      <c r="C6" s="72">
        <v>18550</v>
      </c>
      <c r="D6" s="72">
        <f>+C6</f>
        <v>18550</v>
      </c>
      <c r="E6" s="1" t="s">
        <v>22</v>
      </c>
      <c r="F6" s="63" t="s">
        <v>23</v>
      </c>
      <c r="G6" s="147">
        <f>+D6</f>
        <v>18550</v>
      </c>
      <c r="H6" s="148" t="str">
        <f>+F6</f>
        <v>สถานีบริการน้ำมันเชื้อเพลิงเพื่อสวัสดิการกองทัพอากาศ 
(ถนนลำลูกกา)</v>
      </c>
      <c r="I6" s="147">
        <f>+G6</f>
        <v>18550</v>
      </c>
      <c r="J6" s="63" t="s">
        <v>27</v>
      </c>
      <c r="K6" s="64" t="s">
        <v>137</v>
      </c>
    </row>
    <row r="7" spans="1:11" ht="55.8" x14ac:dyDescent="0.55000000000000004">
      <c r="A7" s="63">
        <v>2</v>
      </c>
      <c r="B7" s="74" t="s">
        <v>149</v>
      </c>
      <c r="C7" s="72">
        <v>2300</v>
      </c>
      <c r="D7" s="114">
        <f>+C7</f>
        <v>2300</v>
      </c>
      <c r="E7" s="67" t="s">
        <v>22</v>
      </c>
      <c r="F7" s="5" t="s">
        <v>144</v>
      </c>
      <c r="G7" s="147">
        <f t="shared" ref="G7:G24" si="0">+D7</f>
        <v>2300</v>
      </c>
      <c r="H7" s="148" t="str">
        <f>+F7</f>
        <v>หจก.ประดิษฐ์ศิลป์ดี</v>
      </c>
      <c r="I7" s="147">
        <f>+G7</f>
        <v>2300</v>
      </c>
      <c r="J7" s="63" t="s">
        <v>27</v>
      </c>
      <c r="K7" s="64" t="s">
        <v>145</v>
      </c>
    </row>
    <row r="8" spans="1:11" s="183" customFormat="1" ht="37.200000000000003" x14ac:dyDescent="0.25">
      <c r="A8" s="63">
        <v>3</v>
      </c>
      <c r="B8" s="117" t="s">
        <v>494</v>
      </c>
      <c r="C8" s="118">
        <v>3240</v>
      </c>
      <c r="D8" s="118">
        <f t="shared" ref="D8" si="1">+C8</f>
        <v>3240</v>
      </c>
      <c r="E8" s="119" t="s">
        <v>22</v>
      </c>
      <c r="F8" s="117" t="s">
        <v>511</v>
      </c>
      <c r="G8" s="118">
        <f>+D8</f>
        <v>3240</v>
      </c>
      <c r="H8" s="254" t="str">
        <f t="shared" ref="H8" si="2">+F8</f>
        <v>บรษัทก้าวหน้ารับทรัพย์ 88 จำกัด</v>
      </c>
      <c r="I8" s="120">
        <f t="shared" ref="I8:I24" si="3">+G8</f>
        <v>3240</v>
      </c>
      <c r="J8" s="119" t="s">
        <v>27</v>
      </c>
      <c r="K8" s="125" t="s">
        <v>493</v>
      </c>
    </row>
    <row r="9" spans="1:11" x14ac:dyDescent="0.55000000000000004">
      <c r="A9" s="63">
        <v>4</v>
      </c>
      <c r="B9" s="74" t="s">
        <v>176</v>
      </c>
      <c r="C9" s="72">
        <v>39000</v>
      </c>
      <c r="D9" s="114">
        <f t="shared" ref="D9:D22" si="4">+C9</f>
        <v>39000</v>
      </c>
      <c r="E9" s="67" t="s">
        <v>22</v>
      </c>
      <c r="F9" s="63" t="s">
        <v>160</v>
      </c>
      <c r="G9" s="147">
        <f t="shared" si="0"/>
        <v>39000</v>
      </c>
      <c r="H9" s="148" t="str">
        <f t="shared" ref="H9:H18" si="5">+F9</f>
        <v>ร้านรังสิตดีไซน์</v>
      </c>
      <c r="I9" s="68">
        <f t="shared" si="3"/>
        <v>39000</v>
      </c>
      <c r="J9" s="63" t="s">
        <v>27</v>
      </c>
      <c r="K9" s="64" t="s">
        <v>161</v>
      </c>
    </row>
    <row r="10" spans="1:11" ht="37.200000000000003" x14ac:dyDescent="0.55000000000000004">
      <c r="A10" s="63">
        <v>5</v>
      </c>
      <c r="B10" s="74" t="s">
        <v>162</v>
      </c>
      <c r="C10" s="72">
        <v>2407.5</v>
      </c>
      <c r="D10" s="114">
        <f t="shared" si="4"/>
        <v>2407.5</v>
      </c>
      <c r="E10" s="67" t="s">
        <v>22</v>
      </c>
      <c r="F10" s="63" t="s">
        <v>54</v>
      </c>
      <c r="G10" s="147">
        <f t="shared" si="0"/>
        <v>2407.5</v>
      </c>
      <c r="H10" s="148" t="str">
        <f t="shared" si="5"/>
        <v>บริษัท เอส ซี แอร์ คอนดิชั่นนิ่ง จำกัด</v>
      </c>
      <c r="I10" s="68">
        <f t="shared" si="3"/>
        <v>2407.5</v>
      </c>
      <c r="J10" s="67" t="s">
        <v>27</v>
      </c>
      <c r="K10" s="64" t="s">
        <v>163</v>
      </c>
    </row>
    <row r="11" spans="1:11" ht="55.8" x14ac:dyDescent="0.55000000000000004">
      <c r="A11" s="63">
        <v>6</v>
      </c>
      <c r="B11" s="74" t="s">
        <v>164</v>
      </c>
      <c r="C11" s="72">
        <v>8700</v>
      </c>
      <c r="D11" s="114">
        <f t="shared" si="4"/>
        <v>8700</v>
      </c>
      <c r="E11" s="67" t="s">
        <v>22</v>
      </c>
      <c r="F11" s="63" t="s">
        <v>165</v>
      </c>
      <c r="G11" s="147">
        <f t="shared" si="0"/>
        <v>8700</v>
      </c>
      <c r="H11" s="148" t="str">
        <f t="shared" si="5"/>
        <v>ร้านก๊อปปี้ วัน โดย นายพนม จุลประสิทธิวร</v>
      </c>
      <c r="I11" s="68">
        <f t="shared" si="3"/>
        <v>8700</v>
      </c>
      <c r="J11" s="63" t="s">
        <v>27</v>
      </c>
      <c r="K11" s="64" t="s">
        <v>163</v>
      </c>
    </row>
    <row r="12" spans="1:11" x14ac:dyDescent="0.55000000000000004">
      <c r="A12" s="63">
        <v>7</v>
      </c>
      <c r="B12" s="74" t="s">
        <v>172</v>
      </c>
      <c r="C12" s="72">
        <v>22935.48</v>
      </c>
      <c r="D12" s="114">
        <f>+C12</f>
        <v>22935.48</v>
      </c>
      <c r="E12" s="67" t="s">
        <v>22</v>
      </c>
      <c r="F12" s="63" t="s">
        <v>170</v>
      </c>
      <c r="G12" s="147">
        <f t="shared" si="0"/>
        <v>22935.48</v>
      </c>
      <c r="H12" s="148" t="str">
        <f t="shared" si="5"/>
        <v>นายพงษ์เอก สิงห์น้อย</v>
      </c>
      <c r="I12" s="68">
        <f t="shared" si="3"/>
        <v>22935.48</v>
      </c>
      <c r="J12" s="63" t="s">
        <v>27</v>
      </c>
      <c r="K12" s="64" t="s">
        <v>171</v>
      </c>
    </row>
    <row r="13" spans="1:11" ht="37.200000000000003" x14ac:dyDescent="0.55000000000000004">
      <c r="A13" s="63">
        <v>8</v>
      </c>
      <c r="B13" s="74" t="s">
        <v>255</v>
      </c>
      <c r="C13" s="72">
        <v>4400</v>
      </c>
      <c r="D13" s="114">
        <f>+C13</f>
        <v>4400</v>
      </c>
      <c r="E13" s="67" t="s">
        <v>22</v>
      </c>
      <c r="F13" s="63" t="s">
        <v>150</v>
      </c>
      <c r="G13" s="147">
        <f t="shared" si="0"/>
        <v>4400</v>
      </c>
      <c r="H13" s="148" t="str">
        <f t="shared" si="5"/>
        <v>บริษัท ซายน์ โซลูชั่น จำกัด</v>
      </c>
      <c r="I13" s="68">
        <f t="shared" si="3"/>
        <v>4400</v>
      </c>
      <c r="J13" s="63" t="s">
        <v>27</v>
      </c>
      <c r="K13" s="64" t="s">
        <v>151</v>
      </c>
    </row>
    <row r="14" spans="1:11" x14ac:dyDescent="0.55000000000000004">
      <c r="A14" s="63">
        <v>9</v>
      </c>
      <c r="B14" s="74" t="s">
        <v>153</v>
      </c>
      <c r="C14" s="72">
        <v>2400</v>
      </c>
      <c r="D14" s="114">
        <f t="shared" ref="D14" si="6">+C14</f>
        <v>2400</v>
      </c>
      <c r="E14" s="67" t="s">
        <v>22</v>
      </c>
      <c r="F14" s="63" t="s">
        <v>150</v>
      </c>
      <c r="G14" s="147">
        <f t="shared" si="0"/>
        <v>2400</v>
      </c>
      <c r="H14" s="148" t="str">
        <f t="shared" si="5"/>
        <v>บริษัท ซายน์ โซลูชั่น จำกัด</v>
      </c>
      <c r="I14" s="68">
        <f t="shared" si="3"/>
        <v>2400</v>
      </c>
      <c r="J14" s="67" t="s">
        <v>27</v>
      </c>
      <c r="K14" s="69" t="s">
        <v>152</v>
      </c>
    </row>
    <row r="15" spans="1:11" ht="55.8" x14ac:dyDescent="0.55000000000000004">
      <c r="A15" s="63">
        <v>10</v>
      </c>
      <c r="B15" s="74" t="s">
        <v>158</v>
      </c>
      <c r="C15" s="72">
        <v>4880</v>
      </c>
      <c r="D15" s="72">
        <f>+C15</f>
        <v>4880</v>
      </c>
      <c r="E15" s="1" t="s">
        <v>22</v>
      </c>
      <c r="F15" s="63" t="s">
        <v>25</v>
      </c>
      <c r="G15" s="147">
        <f t="shared" si="0"/>
        <v>4880</v>
      </c>
      <c r="H15" s="148" t="str">
        <f t="shared" si="5"/>
        <v>บริษัท อุดมภัณฑ์ 
เปเปอร์ จำกัด</v>
      </c>
      <c r="I15" s="68">
        <f t="shared" si="3"/>
        <v>4880</v>
      </c>
      <c r="J15" s="63" t="s">
        <v>27</v>
      </c>
      <c r="K15" s="64" t="s">
        <v>159</v>
      </c>
    </row>
    <row r="16" spans="1:11" ht="37.200000000000003" x14ac:dyDescent="0.55000000000000004">
      <c r="A16" s="63">
        <v>11</v>
      </c>
      <c r="B16" s="74" t="s">
        <v>138</v>
      </c>
      <c r="C16" s="72">
        <v>1184</v>
      </c>
      <c r="D16" s="72">
        <f t="shared" ref="D16:D17" si="7">+C16</f>
        <v>1184</v>
      </c>
      <c r="E16" s="1" t="s">
        <v>22</v>
      </c>
      <c r="F16" s="63" t="s">
        <v>139</v>
      </c>
      <c r="G16" s="147">
        <f t="shared" si="0"/>
        <v>1184</v>
      </c>
      <c r="H16" s="148" t="str">
        <f t="shared" si="5"/>
        <v>บริษัท ฟิลเตอร์มาร์ค จำกัด</v>
      </c>
      <c r="I16" s="68">
        <f t="shared" si="3"/>
        <v>1184</v>
      </c>
      <c r="J16" s="67" t="s">
        <v>27</v>
      </c>
      <c r="K16" s="69" t="s">
        <v>254</v>
      </c>
    </row>
    <row r="17" spans="1:11" ht="37.200000000000003" x14ac:dyDescent="0.55000000000000004">
      <c r="A17" s="63">
        <v>12</v>
      </c>
      <c r="B17" s="74" t="s">
        <v>140</v>
      </c>
      <c r="C17" s="72">
        <v>1284</v>
      </c>
      <c r="D17" s="72">
        <f t="shared" si="7"/>
        <v>1284</v>
      </c>
      <c r="E17" s="1" t="s">
        <v>22</v>
      </c>
      <c r="F17" s="63" t="s">
        <v>28</v>
      </c>
      <c r="G17" s="147">
        <f t="shared" si="0"/>
        <v>1284</v>
      </c>
      <c r="H17" s="148" t="str">
        <f t="shared" si="5"/>
        <v xml:space="preserve"> จี แอนด์ จี 
ดริ้งกิ้ง  วอเตอร์</v>
      </c>
      <c r="I17" s="68">
        <f t="shared" si="3"/>
        <v>1284</v>
      </c>
      <c r="J17" s="63" t="s">
        <v>27</v>
      </c>
      <c r="K17" s="64" t="s">
        <v>148</v>
      </c>
    </row>
    <row r="18" spans="1:11" ht="37.200000000000003" x14ac:dyDescent="0.55000000000000004">
      <c r="A18" s="63">
        <v>13</v>
      </c>
      <c r="B18" s="74" t="s">
        <v>141</v>
      </c>
      <c r="C18" s="72">
        <v>2540</v>
      </c>
      <c r="D18" s="114">
        <f>+C18</f>
        <v>2540</v>
      </c>
      <c r="E18" s="67" t="s">
        <v>22</v>
      </c>
      <c r="F18" s="76" t="s">
        <v>142</v>
      </c>
      <c r="G18" s="147">
        <f t="shared" si="0"/>
        <v>2540</v>
      </c>
      <c r="H18" s="148" t="str">
        <f t="shared" si="5"/>
        <v>บริษัท คอมเซเว่น จำกัด (มหาชน)</v>
      </c>
      <c r="I18" s="68">
        <f t="shared" si="3"/>
        <v>2540</v>
      </c>
      <c r="J18" s="67" t="s">
        <v>27</v>
      </c>
      <c r="K18" s="64" t="s">
        <v>147</v>
      </c>
    </row>
    <row r="19" spans="1:11" x14ac:dyDescent="0.55000000000000004">
      <c r="A19" s="63">
        <v>14</v>
      </c>
      <c r="B19" s="74" t="s">
        <v>143</v>
      </c>
      <c r="C19" s="72">
        <v>1159</v>
      </c>
      <c r="D19" s="114">
        <f>+C19</f>
        <v>1159</v>
      </c>
      <c r="E19" s="67" t="s">
        <v>22</v>
      </c>
      <c r="F19" s="67" t="s">
        <v>46</v>
      </c>
      <c r="G19" s="147">
        <f t="shared" si="0"/>
        <v>1159</v>
      </c>
      <c r="H19" s="148"/>
      <c r="I19" s="68">
        <f t="shared" si="3"/>
        <v>1159</v>
      </c>
      <c r="J19" s="67"/>
      <c r="K19" s="64" t="s">
        <v>146</v>
      </c>
    </row>
    <row r="20" spans="1:11" ht="37.200000000000003" x14ac:dyDescent="0.55000000000000004">
      <c r="A20" s="63">
        <v>15</v>
      </c>
      <c r="B20" s="74" t="s">
        <v>168</v>
      </c>
      <c r="C20" s="72">
        <v>5321.2</v>
      </c>
      <c r="D20" s="114">
        <f t="shared" ref="D20" si="8">+C20</f>
        <v>5321.2</v>
      </c>
      <c r="E20" s="67" t="s">
        <v>22</v>
      </c>
      <c r="F20" s="63" t="s">
        <v>246</v>
      </c>
      <c r="G20" s="147">
        <f t="shared" si="0"/>
        <v>5321.2</v>
      </c>
      <c r="H20" s="148"/>
      <c r="I20" s="68">
        <f t="shared" si="3"/>
        <v>5321.2</v>
      </c>
      <c r="J20" s="67"/>
      <c r="K20" s="64" t="s">
        <v>169</v>
      </c>
    </row>
    <row r="21" spans="1:11" x14ac:dyDescent="0.55000000000000004">
      <c r="A21" s="63">
        <v>16</v>
      </c>
      <c r="B21" s="74" t="s">
        <v>173</v>
      </c>
      <c r="C21" s="72">
        <v>160860</v>
      </c>
      <c r="D21" s="114">
        <f>+C21</f>
        <v>160860</v>
      </c>
      <c r="E21" s="67" t="s">
        <v>22</v>
      </c>
      <c r="F21" s="63" t="s">
        <v>63</v>
      </c>
      <c r="G21" s="147">
        <f t="shared" si="0"/>
        <v>160860</v>
      </c>
      <c r="H21" s="148"/>
      <c r="I21" s="68">
        <f t="shared" si="3"/>
        <v>160860</v>
      </c>
      <c r="J21" s="67"/>
      <c r="K21" s="64" t="s">
        <v>174</v>
      </c>
    </row>
    <row r="22" spans="1:11" x14ac:dyDescent="0.55000000000000004">
      <c r="A22" s="63">
        <v>17</v>
      </c>
      <c r="B22" s="74" t="s">
        <v>166</v>
      </c>
      <c r="C22" s="72">
        <v>6468.15</v>
      </c>
      <c r="D22" s="114">
        <f t="shared" si="4"/>
        <v>6468.15</v>
      </c>
      <c r="E22" s="67" t="s">
        <v>22</v>
      </c>
      <c r="F22" s="63" t="s">
        <v>52</v>
      </c>
      <c r="G22" s="147">
        <f t="shared" si="0"/>
        <v>6468.15</v>
      </c>
      <c r="H22" s="148"/>
      <c r="I22" s="68">
        <f t="shared" si="3"/>
        <v>6468.15</v>
      </c>
      <c r="J22" s="67"/>
      <c r="K22" s="64" t="s">
        <v>167</v>
      </c>
    </row>
    <row r="23" spans="1:11" ht="55.8" x14ac:dyDescent="0.55000000000000004">
      <c r="A23" s="63">
        <v>18</v>
      </c>
      <c r="B23" s="74" t="s">
        <v>157</v>
      </c>
      <c r="C23" s="72">
        <v>489</v>
      </c>
      <c r="D23" s="72">
        <f>+C23</f>
        <v>489</v>
      </c>
      <c r="E23" s="1" t="s">
        <v>22</v>
      </c>
      <c r="F23" s="63" t="s">
        <v>155</v>
      </c>
      <c r="G23" s="147">
        <f t="shared" si="0"/>
        <v>489</v>
      </c>
      <c r="H23" s="148"/>
      <c r="I23" s="68">
        <f t="shared" si="3"/>
        <v>489</v>
      </c>
      <c r="J23" s="63"/>
      <c r="K23" s="64" t="s">
        <v>154</v>
      </c>
    </row>
    <row r="24" spans="1:11" ht="55.8" x14ac:dyDescent="0.55000000000000004">
      <c r="A24" s="63">
        <v>19</v>
      </c>
      <c r="B24" s="74" t="s">
        <v>157</v>
      </c>
      <c r="C24" s="72">
        <v>800</v>
      </c>
      <c r="D24" s="72">
        <f>+C24</f>
        <v>800</v>
      </c>
      <c r="E24" s="1" t="s">
        <v>22</v>
      </c>
      <c r="F24" s="63" t="s">
        <v>175</v>
      </c>
      <c r="G24" s="147">
        <f t="shared" si="0"/>
        <v>800</v>
      </c>
      <c r="H24" s="148"/>
      <c r="I24" s="68">
        <f t="shared" si="3"/>
        <v>800</v>
      </c>
      <c r="J24" s="63"/>
      <c r="K24" s="64" t="s">
        <v>156</v>
      </c>
    </row>
    <row r="25" spans="1:11" x14ac:dyDescent="0.55000000000000004">
      <c r="A25" s="153"/>
      <c r="B25" s="154" t="s">
        <v>525</v>
      </c>
      <c r="C25" s="155">
        <f>SUM(C6:C24)</f>
        <v>288918.33</v>
      </c>
      <c r="D25" s="155">
        <f>SUM(D6:D24)</f>
        <v>288918.33</v>
      </c>
      <c r="E25" s="156"/>
      <c r="F25" s="157"/>
      <c r="G25" s="155">
        <f>SUM(G6:G24)</f>
        <v>288918.33</v>
      </c>
      <c r="H25" s="158"/>
      <c r="I25" s="155">
        <f>SUM(I6:I24)</f>
        <v>288918.33</v>
      </c>
      <c r="J25" s="256"/>
      <c r="K25" s="160"/>
    </row>
    <row r="26" spans="1:11" x14ac:dyDescent="0.55000000000000004">
      <c r="A26" s="142"/>
      <c r="B26" s="161"/>
      <c r="F26" s="162"/>
      <c r="H26" s="163"/>
      <c r="J26" s="257"/>
      <c r="K26" s="164"/>
    </row>
    <row r="27" spans="1:11" x14ac:dyDescent="0.55000000000000004">
      <c r="A27" s="142"/>
      <c r="B27" s="165"/>
      <c r="C27" s="166"/>
      <c r="D27" s="167"/>
      <c r="E27" s="168"/>
      <c r="F27" s="56" t="s">
        <v>29</v>
      </c>
      <c r="H27" s="169"/>
      <c r="J27" s="130"/>
      <c r="K27" s="171"/>
    </row>
    <row r="28" spans="1:11" x14ac:dyDescent="0.55000000000000004">
      <c r="A28" s="142"/>
      <c r="B28" s="165" t="s">
        <v>30</v>
      </c>
      <c r="C28" s="165" t="s">
        <v>31</v>
      </c>
      <c r="D28" s="172"/>
      <c r="E28" s="173" t="s">
        <v>30</v>
      </c>
      <c r="F28" s="174"/>
      <c r="G28" s="175"/>
      <c r="H28" s="174"/>
      <c r="I28" s="175"/>
      <c r="J28" s="258"/>
      <c r="K28" s="176"/>
    </row>
    <row r="29" spans="1:11" x14ac:dyDescent="0.55000000000000004">
      <c r="A29" s="142"/>
      <c r="B29" s="142" t="s">
        <v>520</v>
      </c>
      <c r="C29" s="177"/>
      <c r="D29" s="172"/>
      <c r="E29" s="142"/>
      <c r="G29" s="55"/>
      <c r="H29" s="55"/>
      <c r="I29" s="55"/>
      <c r="J29" s="244"/>
      <c r="K29" s="55"/>
    </row>
    <row r="30" spans="1:11" x14ac:dyDescent="0.55000000000000004">
      <c r="B30" s="136" t="s">
        <v>134</v>
      </c>
      <c r="C30" s="177"/>
      <c r="D30" s="172"/>
      <c r="E30" s="142"/>
      <c r="F30" s="55"/>
      <c r="G30" s="178" t="s">
        <v>32</v>
      </c>
      <c r="I30" s="178" t="s">
        <v>32</v>
      </c>
    </row>
  </sheetData>
  <mergeCells count="12">
    <mergeCell ref="J4:J5"/>
    <mergeCell ref="K4:K5"/>
    <mergeCell ref="A1:K1"/>
    <mergeCell ref="A2:K2"/>
    <mergeCell ref="E3:G3"/>
    <mergeCell ref="A4:A5"/>
    <mergeCell ref="B4:B5"/>
    <mergeCell ref="C4:C5"/>
    <mergeCell ref="D4:D5"/>
    <mergeCell ref="E4:E5"/>
    <mergeCell ref="F4:G4"/>
    <mergeCell ref="H4:I4"/>
  </mergeCells>
  <pageMargins left="0.19685039370078741" right="0.19685039370078741" top="0.35433070866141736" bottom="0.15748031496062992" header="0.31496062992125984" footer="0.31496062992125984"/>
  <pageSetup paperSize="9" fitToHeight="0" orientation="landscape" r:id="rId1"/>
  <rowBreaks count="1" manualBreakCount="1">
    <brk id="23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7D604-9AE3-442D-B45F-9066F57A3DF4}">
  <dimension ref="A1:K23"/>
  <sheetViews>
    <sheetView topLeftCell="A16" zoomScaleNormal="100" zoomScaleSheetLayoutView="70" workbookViewId="0">
      <selection activeCell="K23" sqref="A1:K23"/>
    </sheetView>
  </sheetViews>
  <sheetFormatPr defaultColWidth="9" defaultRowHeight="18.600000000000001" x14ac:dyDescent="0.55000000000000004"/>
  <cols>
    <col min="1" max="1" width="6.09765625" style="136" customWidth="1"/>
    <col min="2" max="2" width="21.8984375" style="62" customWidth="1"/>
    <col min="3" max="3" width="11.59765625" style="62" customWidth="1"/>
    <col min="4" max="4" width="9.3984375" style="62" customWidth="1"/>
    <col min="5" max="5" width="8.796875" style="62" customWidth="1"/>
    <col min="6" max="6" width="16.19921875" style="62" customWidth="1"/>
    <col min="7" max="7" width="10" style="62" customWidth="1"/>
    <col min="8" max="8" width="16.3984375" style="62" customWidth="1"/>
    <col min="9" max="9" width="10.09765625" style="62" customWidth="1"/>
    <col min="10" max="10" width="9.796875" style="62" customWidth="1"/>
    <col min="11" max="11" width="14" style="62" customWidth="1"/>
    <col min="12" max="16384" width="9" style="62"/>
  </cols>
  <sheetData>
    <row r="1" spans="1:11" x14ac:dyDescent="0.55000000000000004">
      <c r="A1" s="359" t="s">
        <v>541</v>
      </c>
      <c r="B1" s="359"/>
      <c r="C1" s="359"/>
      <c r="D1" s="359"/>
      <c r="E1" s="359"/>
      <c r="F1" s="359"/>
      <c r="G1" s="359"/>
      <c r="H1" s="359"/>
      <c r="I1" s="359"/>
      <c r="J1" s="359"/>
      <c r="K1" s="359"/>
    </row>
    <row r="2" spans="1:11" x14ac:dyDescent="0.55000000000000004">
      <c r="A2" s="360" t="s">
        <v>513</v>
      </c>
      <c r="B2" s="360"/>
      <c r="C2" s="360"/>
      <c r="D2" s="360"/>
      <c r="E2" s="360"/>
      <c r="F2" s="360"/>
      <c r="G2" s="360"/>
      <c r="H2" s="360"/>
      <c r="I2" s="360"/>
      <c r="J2" s="360"/>
      <c r="K2" s="360"/>
    </row>
    <row r="3" spans="1:11" x14ac:dyDescent="0.55000000000000004">
      <c r="B3" s="141"/>
      <c r="C3" s="141"/>
      <c r="D3" s="141"/>
      <c r="E3" s="371" t="s">
        <v>529</v>
      </c>
      <c r="F3" s="371"/>
      <c r="G3" s="371"/>
      <c r="H3" s="141"/>
      <c r="I3" s="141"/>
      <c r="J3" s="141"/>
      <c r="K3" s="142" t="s">
        <v>519</v>
      </c>
    </row>
    <row r="4" spans="1:11" s="143" customFormat="1" x14ac:dyDescent="0.25">
      <c r="A4" s="358" t="s">
        <v>2</v>
      </c>
      <c r="B4" s="362" t="s">
        <v>3</v>
      </c>
      <c r="C4" s="363" t="s">
        <v>515</v>
      </c>
      <c r="D4" s="363" t="s">
        <v>516</v>
      </c>
      <c r="E4" s="362" t="s">
        <v>514</v>
      </c>
      <c r="F4" s="364" t="s">
        <v>517</v>
      </c>
      <c r="G4" s="365"/>
      <c r="H4" s="366" t="s">
        <v>518</v>
      </c>
      <c r="I4" s="367"/>
      <c r="J4" s="356" t="s">
        <v>17</v>
      </c>
      <c r="K4" s="358" t="s">
        <v>18</v>
      </c>
    </row>
    <row r="5" spans="1:11" s="143" customFormat="1" ht="55.8" x14ac:dyDescent="0.25">
      <c r="A5" s="358"/>
      <c r="B5" s="362"/>
      <c r="C5" s="363"/>
      <c r="D5" s="363"/>
      <c r="E5" s="362"/>
      <c r="F5" s="144" t="s">
        <v>14</v>
      </c>
      <c r="G5" s="145" t="s">
        <v>588</v>
      </c>
      <c r="H5" s="146" t="s">
        <v>15</v>
      </c>
      <c r="I5" s="144" t="s">
        <v>589</v>
      </c>
      <c r="J5" s="357"/>
      <c r="K5" s="358"/>
    </row>
    <row r="6" spans="1:11" ht="74.400000000000006" x14ac:dyDescent="0.55000000000000004">
      <c r="A6" s="179">
        <v>1</v>
      </c>
      <c r="B6" s="73" t="s">
        <v>110</v>
      </c>
      <c r="C6" s="72">
        <v>8300</v>
      </c>
      <c r="D6" s="72">
        <f>+C6</f>
        <v>8300</v>
      </c>
      <c r="E6" s="63" t="s">
        <v>22</v>
      </c>
      <c r="F6" s="63" t="s">
        <v>23</v>
      </c>
      <c r="G6" s="147">
        <f>+D6</f>
        <v>8300</v>
      </c>
      <c r="H6" s="148" t="str">
        <f>+F6</f>
        <v>สถานีบริการน้ำมันเชื้อเพลิงเพื่อสวัสดิการกองทัพอากาศ 
(ถนนลำลูกกา)</v>
      </c>
      <c r="I6" s="147">
        <f>+G6</f>
        <v>8300</v>
      </c>
      <c r="J6" s="63" t="s">
        <v>27</v>
      </c>
      <c r="K6" s="64" t="s">
        <v>111</v>
      </c>
    </row>
    <row r="7" spans="1:11" ht="55.8" x14ac:dyDescent="0.55000000000000004">
      <c r="A7" s="180">
        <v>2</v>
      </c>
      <c r="B7" s="71" t="s">
        <v>112</v>
      </c>
      <c r="C7" s="72">
        <v>1498</v>
      </c>
      <c r="D7" s="72">
        <f t="shared" ref="D7:D10" si="0">+C7</f>
        <v>1498</v>
      </c>
      <c r="E7" s="63" t="s">
        <v>22</v>
      </c>
      <c r="F7" s="63" t="s">
        <v>28</v>
      </c>
      <c r="G7" s="147">
        <f>+D7</f>
        <v>1498</v>
      </c>
      <c r="H7" s="148" t="str">
        <f t="shared" ref="H7:I17" si="1">+F7</f>
        <v xml:space="preserve"> จี แอนด์ จี 
ดริ้งกิ้ง  วอเตอร์</v>
      </c>
      <c r="I7" s="147">
        <f>+G7</f>
        <v>1498</v>
      </c>
      <c r="J7" s="63" t="s">
        <v>27</v>
      </c>
      <c r="K7" s="69" t="s">
        <v>124</v>
      </c>
    </row>
    <row r="8" spans="1:11" ht="55.8" x14ac:dyDescent="0.55000000000000004">
      <c r="A8" s="179">
        <v>3</v>
      </c>
      <c r="B8" s="71" t="s">
        <v>112</v>
      </c>
      <c r="C8" s="72">
        <v>2550</v>
      </c>
      <c r="D8" s="114">
        <f t="shared" si="0"/>
        <v>2550</v>
      </c>
      <c r="E8" s="63" t="s">
        <v>22</v>
      </c>
      <c r="F8" s="76" t="s">
        <v>128</v>
      </c>
      <c r="G8" s="68">
        <f>+D8</f>
        <v>2550</v>
      </c>
      <c r="H8" s="148" t="str">
        <f t="shared" si="1"/>
        <v>ร้านนวศิริ กรอบรูป</v>
      </c>
      <c r="I8" s="68">
        <f>+G8</f>
        <v>2550</v>
      </c>
      <c r="J8" s="63" t="s">
        <v>27</v>
      </c>
      <c r="K8" s="64" t="s">
        <v>113</v>
      </c>
    </row>
    <row r="9" spans="1:11" ht="37.200000000000003" x14ac:dyDescent="0.55000000000000004">
      <c r="A9" s="180">
        <v>4</v>
      </c>
      <c r="B9" s="71" t="s">
        <v>126</v>
      </c>
      <c r="C9" s="72">
        <v>1000</v>
      </c>
      <c r="D9" s="114">
        <f t="shared" si="0"/>
        <v>1000</v>
      </c>
      <c r="E9" s="67" t="s">
        <v>22</v>
      </c>
      <c r="F9" s="75" t="s">
        <v>81</v>
      </c>
      <c r="G9" s="68">
        <f>+D9</f>
        <v>1000</v>
      </c>
      <c r="H9" s="148" t="str">
        <f t="shared" si="1"/>
        <v xml:space="preserve">พีแอนด์พี (P&amp;P) </v>
      </c>
      <c r="I9" s="68">
        <f>+G9</f>
        <v>1000</v>
      </c>
      <c r="J9" s="67" t="s">
        <v>27</v>
      </c>
      <c r="K9" s="64" t="s">
        <v>114</v>
      </c>
    </row>
    <row r="10" spans="1:11" ht="55.8" x14ac:dyDescent="0.55000000000000004">
      <c r="A10" s="179">
        <v>5</v>
      </c>
      <c r="B10" s="71" t="s">
        <v>127</v>
      </c>
      <c r="C10" s="72">
        <v>10600</v>
      </c>
      <c r="D10" s="114">
        <f t="shared" si="0"/>
        <v>10600</v>
      </c>
      <c r="E10" s="67" t="s">
        <v>22</v>
      </c>
      <c r="F10" s="67" t="s">
        <v>35</v>
      </c>
      <c r="G10" s="68">
        <f>+D10</f>
        <v>10600</v>
      </c>
      <c r="H10" s="148" t="str">
        <f t="shared" si="1"/>
        <v>บริษัท ศุภนิษ 2011 จำกัด</v>
      </c>
      <c r="I10" s="68">
        <f>+G10</f>
        <v>10600</v>
      </c>
      <c r="J10" s="63" t="s">
        <v>27</v>
      </c>
      <c r="K10" s="64" t="s">
        <v>116</v>
      </c>
    </row>
    <row r="11" spans="1:11" ht="74.400000000000006" x14ac:dyDescent="0.55000000000000004">
      <c r="A11" s="180">
        <v>6</v>
      </c>
      <c r="B11" s="71" t="s">
        <v>115</v>
      </c>
      <c r="C11" s="72">
        <v>200000</v>
      </c>
      <c r="D11" s="114">
        <f>+C11</f>
        <v>200000</v>
      </c>
      <c r="E11" s="67" t="s">
        <v>22</v>
      </c>
      <c r="F11" s="5" t="s">
        <v>51</v>
      </c>
      <c r="G11" s="68">
        <v>197500</v>
      </c>
      <c r="H11" s="148" t="str">
        <f t="shared" si="1"/>
        <v>บริษัท ริโก้ (ประเทศไทย) จำกัด</v>
      </c>
      <c r="I11" s="68">
        <f t="shared" si="1"/>
        <v>197500</v>
      </c>
      <c r="J11" s="63" t="s">
        <v>27</v>
      </c>
      <c r="K11" s="64" t="s">
        <v>117</v>
      </c>
    </row>
    <row r="12" spans="1:11" ht="37.200000000000003" x14ac:dyDescent="0.55000000000000004">
      <c r="A12" s="179">
        <v>7</v>
      </c>
      <c r="B12" s="71" t="s">
        <v>133</v>
      </c>
      <c r="C12" s="72">
        <v>4902.5</v>
      </c>
      <c r="D12" s="114">
        <f>+C12</f>
        <v>4902.5</v>
      </c>
      <c r="E12" s="67" t="s">
        <v>22</v>
      </c>
      <c r="F12" s="63" t="s">
        <v>118</v>
      </c>
      <c r="G12" s="68">
        <f>+D12</f>
        <v>4902.5</v>
      </c>
      <c r="H12" s="148" t="str">
        <f t="shared" si="1"/>
        <v>ร้าน Copy service center</v>
      </c>
      <c r="I12" s="68">
        <f t="shared" si="1"/>
        <v>4902.5</v>
      </c>
      <c r="J12" s="63" t="s">
        <v>27</v>
      </c>
      <c r="K12" s="64" t="s">
        <v>119</v>
      </c>
    </row>
    <row r="13" spans="1:11" ht="37.200000000000003" x14ac:dyDescent="0.55000000000000004">
      <c r="A13" s="180">
        <v>8</v>
      </c>
      <c r="B13" s="71" t="s">
        <v>120</v>
      </c>
      <c r="C13" s="72">
        <v>30056.3</v>
      </c>
      <c r="D13" s="114">
        <f>+C13</f>
        <v>30056.3</v>
      </c>
      <c r="E13" s="67" t="s">
        <v>22</v>
      </c>
      <c r="F13" s="63" t="s">
        <v>44</v>
      </c>
      <c r="G13" s="68">
        <f>+D13</f>
        <v>30056.3</v>
      </c>
      <c r="H13" s="148" t="str">
        <f t="shared" si="1"/>
        <v>บริษัท เอส ซี แอร์ คอนดิชันนิ่ง จำกัด</v>
      </c>
      <c r="I13" s="68">
        <f t="shared" si="1"/>
        <v>30056.3</v>
      </c>
      <c r="J13" s="67" t="s">
        <v>27</v>
      </c>
      <c r="K13" s="69" t="s">
        <v>121</v>
      </c>
    </row>
    <row r="14" spans="1:11" ht="37.200000000000003" x14ac:dyDescent="0.55000000000000004">
      <c r="A14" s="179">
        <v>9</v>
      </c>
      <c r="B14" s="71" t="s">
        <v>56</v>
      </c>
      <c r="C14" s="72">
        <v>76390</v>
      </c>
      <c r="D14" s="114">
        <f t="shared" ref="D14:D17" si="2">+C14</f>
        <v>76390</v>
      </c>
      <c r="E14" s="63" t="s">
        <v>22</v>
      </c>
      <c r="F14" s="63" t="s">
        <v>25</v>
      </c>
      <c r="G14" s="68">
        <f t="shared" ref="G14:G17" si="3">+D14</f>
        <v>76390</v>
      </c>
      <c r="H14" s="148" t="str">
        <f t="shared" si="1"/>
        <v>บริษัท อุดมภัณฑ์ 
เปเปอร์ จำกัด</v>
      </c>
      <c r="I14" s="68">
        <f t="shared" si="1"/>
        <v>76390</v>
      </c>
      <c r="J14" s="63" t="s">
        <v>27</v>
      </c>
      <c r="K14" s="64" t="s">
        <v>122</v>
      </c>
    </row>
    <row r="15" spans="1:11" ht="37.200000000000003" x14ac:dyDescent="0.55000000000000004">
      <c r="A15" s="180">
        <v>10</v>
      </c>
      <c r="B15" s="71" t="s">
        <v>131</v>
      </c>
      <c r="C15" s="72">
        <v>5697.75</v>
      </c>
      <c r="D15" s="114">
        <f t="shared" si="2"/>
        <v>5697.75</v>
      </c>
      <c r="E15" s="63" t="s">
        <v>22</v>
      </c>
      <c r="F15" s="63" t="s">
        <v>40</v>
      </c>
      <c r="G15" s="68">
        <f t="shared" si="3"/>
        <v>5697.75</v>
      </c>
      <c r="H15" s="148" t="str">
        <f t="shared" si="1"/>
        <v>บริษัท กิตติเจริญภัณฑ์ จำกัด</v>
      </c>
      <c r="I15" s="68">
        <f t="shared" si="1"/>
        <v>5697.75</v>
      </c>
      <c r="J15" s="67" t="s">
        <v>27</v>
      </c>
      <c r="K15" s="64" t="s">
        <v>123</v>
      </c>
    </row>
    <row r="16" spans="1:11" ht="37.200000000000003" x14ac:dyDescent="0.55000000000000004">
      <c r="A16" s="179">
        <v>11</v>
      </c>
      <c r="B16" s="71" t="s">
        <v>56</v>
      </c>
      <c r="C16" s="72">
        <v>1550</v>
      </c>
      <c r="D16" s="114">
        <f t="shared" si="2"/>
        <v>1550</v>
      </c>
      <c r="E16" s="63" t="s">
        <v>22</v>
      </c>
      <c r="F16" s="63" t="s">
        <v>25</v>
      </c>
      <c r="G16" s="68">
        <f t="shared" si="3"/>
        <v>1550</v>
      </c>
      <c r="H16" s="148" t="str">
        <f t="shared" si="1"/>
        <v>บริษัท อุดมภัณฑ์ 
เปเปอร์ จำกัด</v>
      </c>
      <c r="I16" s="68">
        <f t="shared" si="1"/>
        <v>1550</v>
      </c>
      <c r="J16" s="63" t="s">
        <v>27</v>
      </c>
      <c r="K16" s="64" t="s">
        <v>122</v>
      </c>
    </row>
    <row r="17" spans="1:11" ht="55.8" x14ac:dyDescent="0.55000000000000004">
      <c r="A17" s="180">
        <v>12</v>
      </c>
      <c r="B17" s="71" t="s">
        <v>132</v>
      </c>
      <c r="C17" s="72">
        <v>525</v>
      </c>
      <c r="D17" s="114">
        <f t="shared" si="2"/>
        <v>525</v>
      </c>
      <c r="E17" s="67" t="s">
        <v>22</v>
      </c>
      <c r="F17" s="63" t="s">
        <v>129</v>
      </c>
      <c r="G17" s="68">
        <f t="shared" si="3"/>
        <v>525</v>
      </c>
      <c r="H17" s="148" t="str">
        <f t="shared" si="1"/>
        <v>ร้าน ฟลุ๊คก๊อปปี้ โดยนางสุนันทา สร้อยคำหลา</v>
      </c>
      <c r="I17" s="68">
        <f t="shared" si="1"/>
        <v>525</v>
      </c>
      <c r="J17" s="67" t="s">
        <v>27</v>
      </c>
      <c r="K17" s="64" t="s">
        <v>130</v>
      </c>
    </row>
    <row r="18" spans="1:11" x14ac:dyDescent="0.55000000000000004">
      <c r="A18" s="156"/>
      <c r="B18" s="154" t="s">
        <v>125</v>
      </c>
      <c r="C18" s="155">
        <f>SUM(C6:C17)</f>
        <v>343069.55</v>
      </c>
      <c r="D18" s="155">
        <f>SUM(D6:D17)</f>
        <v>343069.55</v>
      </c>
      <c r="E18" s="156"/>
      <c r="F18" s="157"/>
      <c r="G18" s="155">
        <f>SUM(G6:G17)</f>
        <v>340569.55</v>
      </c>
      <c r="H18" s="158"/>
      <c r="I18" s="155">
        <f>SUM(I6:I17)</f>
        <v>340569.55</v>
      </c>
      <c r="J18" s="159"/>
      <c r="K18" s="160"/>
    </row>
    <row r="19" spans="1:11" x14ac:dyDescent="0.55000000000000004">
      <c r="A19" s="142"/>
      <c r="B19" s="161"/>
      <c r="F19" s="162"/>
      <c r="H19" s="163"/>
      <c r="J19" s="164"/>
      <c r="K19" s="164"/>
    </row>
    <row r="20" spans="1:11" x14ac:dyDescent="0.55000000000000004">
      <c r="A20" s="142"/>
      <c r="B20" s="165"/>
      <c r="C20" s="166"/>
      <c r="D20" s="167"/>
      <c r="E20" s="168"/>
      <c r="F20" s="56" t="s">
        <v>29</v>
      </c>
      <c r="H20" s="169"/>
      <c r="J20" s="170"/>
      <c r="K20" s="171"/>
    </row>
    <row r="21" spans="1:11" x14ac:dyDescent="0.55000000000000004">
      <c r="A21" s="142"/>
      <c r="B21" s="165" t="s">
        <v>30</v>
      </c>
      <c r="C21" s="165" t="s">
        <v>31</v>
      </c>
      <c r="D21" s="172"/>
      <c r="E21" s="173" t="s">
        <v>30</v>
      </c>
      <c r="F21" s="174"/>
      <c r="G21" s="175"/>
      <c r="H21" s="174"/>
      <c r="I21" s="175"/>
      <c r="J21" s="176"/>
      <c r="K21" s="176"/>
    </row>
    <row r="22" spans="1:11" x14ac:dyDescent="0.55000000000000004">
      <c r="A22" s="142"/>
      <c r="B22" s="142" t="s">
        <v>520</v>
      </c>
      <c r="C22" s="177"/>
      <c r="D22" s="172"/>
      <c r="E22" s="142"/>
      <c r="G22" s="55"/>
      <c r="H22" s="55"/>
      <c r="I22" s="55"/>
      <c r="J22" s="55"/>
      <c r="K22" s="55"/>
    </row>
    <row r="23" spans="1:11" x14ac:dyDescent="0.55000000000000004">
      <c r="B23" s="136" t="s">
        <v>134</v>
      </c>
      <c r="C23" s="177"/>
      <c r="D23" s="172"/>
      <c r="E23" s="142"/>
      <c r="F23" s="55"/>
      <c r="G23" s="178" t="s">
        <v>32</v>
      </c>
      <c r="I23" s="178" t="s">
        <v>32</v>
      </c>
    </row>
  </sheetData>
  <mergeCells count="12">
    <mergeCell ref="J4:J5"/>
    <mergeCell ref="K4:K5"/>
    <mergeCell ref="A1:K1"/>
    <mergeCell ref="A2:K2"/>
    <mergeCell ref="E3:G3"/>
    <mergeCell ref="A4:A5"/>
    <mergeCell ref="B4:B5"/>
    <mergeCell ref="C4:C5"/>
    <mergeCell ref="D4:D5"/>
    <mergeCell ref="E4:E5"/>
    <mergeCell ref="F4:G4"/>
    <mergeCell ref="H4:I4"/>
  </mergeCells>
  <pageMargins left="0.19685039370078741" right="0.19685039370078741" top="0.35433070866141736" bottom="0.15748031496062992" header="0.31496062992125984" footer="0.31496062992125984"/>
  <pageSetup paperSize="9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B0C94-A542-4F9B-8850-43559319CE36}">
  <dimension ref="A1:L32"/>
  <sheetViews>
    <sheetView topLeftCell="A13" zoomScaleNormal="100" zoomScaleSheetLayoutView="70" workbookViewId="0">
      <selection activeCell="A16" sqref="A16:XFD17"/>
    </sheetView>
  </sheetViews>
  <sheetFormatPr defaultColWidth="9" defaultRowHeight="18.600000000000001" x14ac:dyDescent="0.55000000000000004"/>
  <cols>
    <col min="1" max="1" width="5.59765625" style="62" customWidth="1"/>
    <col min="2" max="2" width="22.59765625" style="62" customWidth="1"/>
    <col min="3" max="3" width="11.3984375" style="62" customWidth="1"/>
    <col min="4" max="4" width="9.3984375" style="62" customWidth="1"/>
    <col min="5" max="5" width="9.796875" style="62" customWidth="1"/>
    <col min="6" max="6" width="16.296875" style="62" customWidth="1"/>
    <col min="7" max="7" width="9.296875" style="62" customWidth="1"/>
    <col min="8" max="8" width="18.5" style="62" customWidth="1"/>
    <col min="9" max="9" width="10.09765625" style="62" customWidth="1"/>
    <col min="10" max="10" width="8.796875" style="62" customWidth="1"/>
    <col min="11" max="11" width="12.59765625" style="62" customWidth="1"/>
    <col min="12" max="16384" width="9" style="62"/>
  </cols>
  <sheetData>
    <row r="1" spans="1:12" x14ac:dyDescent="0.55000000000000004">
      <c r="A1" s="359" t="s">
        <v>522</v>
      </c>
      <c r="B1" s="359"/>
      <c r="C1" s="359"/>
      <c r="D1" s="359"/>
      <c r="E1" s="359"/>
      <c r="F1" s="359"/>
      <c r="G1" s="359"/>
      <c r="H1" s="359"/>
      <c r="I1" s="359"/>
      <c r="J1" s="359"/>
      <c r="K1" s="359"/>
    </row>
    <row r="2" spans="1:12" x14ac:dyDescent="0.55000000000000004">
      <c r="A2" s="360" t="s">
        <v>513</v>
      </c>
      <c r="B2" s="360"/>
      <c r="C2" s="360"/>
      <c r="D2" s="360"/>
      <c r="E2" s="360"/>
      <c r="F2" s="360"/>
      <c r="G2" s="360"/>
      <c r="H2" s="360"/>
      <c r="I2" s="360"/>
      <c r="J2" s="360"/>
      <c r="K2" s="360"/>
    </row>
    <row r="3" spans="1:12" x14ac:dyDescent="0.55000000000000004">
      <c r="B3" s="141"/>
      <c r="C3" s="141"/>
      <c r="D3" s="141"/>
      <c r="E3" s="371" t="s">
        <v>530</v>
      </c>
      <c r="F3" s="371"/>
      <c r="G3" s="371"/>
      <c r="H3" s="141"/>
      <c r="I3" s="141"/>
      <c r="J3" s="141"/>
      <c r="K3" s="142" t="s">
        <v>519</v>
      </c>
    </row>
    <row r="4" spans="1:12" s="143" customFormat="1" x14ac:dyDescent="0.25">
      <c r="A4" s="358" t="s">
        <v>2</v>
      </c>
      <c r="B4" s="362" t="s">
        <v>3</v>
      </c>
      <c r="C4" s="363" t="s">
        <v>515</v>
      </c>
      <c r="D4" s="363" t="s">
        <v>516</v>
      </c>
      <c r="E4" s="362" t="s">
        <v>514</v>
      </c>
      <c r="F4" s="364" t="s">
        <v>517</v>
      </c>
      <c r="G4" s="365"/>
      <c r="H4" s="366" t="s">
        <v>518</v>
      </c>
      <c r="I4" s="367"/>
      <c r="J4" s="356" t="s">
        <v>17</v>
      </c>
      <c r="K4" s="358" t="s">
        <v>18</v>
      </c>
    </row>
    <row r="5" spans="1:12" s="143" customFormat="1" ht="55.8" x14ac:dyDescent="0.25">
      <c r="A5" s="358"/>
      <c r="B5" s="362"/>
      <c r="C5" s="363"/>
      <c r="D5" s="363"/>
      <c r="E5" s="362"/>
      <c r="F5" s="144" t="s">
        <v>14</v>
      </c>
      <c r="G5" s="145" t="s">
        <v>588</v>
      </c>
      <c r="H5" s="146" t="s">
        <v>15</v>
      </c>
      <c r="I5" s="144" t="s">
        <v>589</v>
      </c>
      <c r="J5" s="357"/>
      <c r="K5" s="358"/>
    </row>
    <row r="6" spans="1:12" ht="55.8" x14ac:dyDescent="0.55000000000000004">
      <c r="A6" s="63">
        <v>1</v>
      </c>
      <c r="B6" s="73" t="s">
        <v>91</v>
      </c>
      <c r="C6" s="147">
        <v>12162.6</v>
      </c>
      <c r="D6" s="147">
        <f>+C6</f>
        <v>12162.6</v>
      </c>
      <c r="E6" s="63" t="s">
        <v>22</v>
      </c>
      <c r="F6" s="63" t="s">
        <v>23</v>
      </c>
      <c r="G6" s="147">
        <f>+D6</f>
        <v>12162.6</v>
      </c>
      <c r="H6" s="148" t="str">
        <f>+F6</f>
        <v>สถานีบริการน้ำมันเชื้อเพลิงเพื่อสวัสดิการกองทัพอากาศ 
(ถนนลำลูกกา)</v>
      </c>
      <c r="I6" s="147">
        <f>+G6</f>
        <v>12162.6</v>
      </c>
      <c r="J6" s="63" t="s">
        <v>27</v>
      </c>
      <c r="K6" s="64" t="s">
        <v>92</v>
      </c>
    </row>
    <row r="7" spans="1:12" x14ac:dyDescent="0.55000000000000004">
      <c r="A7" s="63">
        <v>2</v>
      </c>
      <c r="B7" s="74" t="s">
        <v>49</v>
      </c>
      <c r="C7" s="147">
        <v>504</v>
      </c>
      <c r="D7" s="147">
        <f t="shared" ref="D7:D10" si="0">+C7</f>
        <v>504</v>
      </c>
      <c r="E7" s="63" t="s">
        <v>22</v>
      </c>
      <c r="F7" s="67" t="s">
        <v>46</v>
      </c>
      <c r="G7" s="147">
        <f>+D7</f>
        <v>504</v>
      </c>
      <c r="H7" s="148" t="str">
        <f t="shared" ref="H7:I24" si="1">+F7</f>
        <v>ร้านสมบูรณ์ เครื่องเขียน</v>
      </c>
      <c r="I7" s="147">
        <f>+G7</f>
        <v>504</v>
      </c>
      <c r="J7" s="63" t="s">
        <v>27</v>
      </c>
      <c r="K7" s="149" t="s">
        <v>93</v>
      </c>
      <c r="L7" s="62">
        <v>540</v>
      </c>
    </row>
    <row r="8" spans="1:12" ht="37.200000000000003" x14ac:dyDescent="0.55000000000000004">
      <c r="A8" s="63">
        <v>3</v>
      </c>
      <c r="B8" s="74" t="s">
        <v>60</v>
      </c>
      <c r="C8" s="147">
        <v>71695</v>
      </c>
      <c r="D8" s="68">
        <f t="shared" si="0"/>
        <v>71695</v>
      </c>
      <c r="E8" s="67" t="s">
        <v>22</v>
      </c>
      <c r="F8" s="63" t="s">
        <v>25</v>
      </c>
      <c r="G8" s="68">
        <f>+D8</f>
        <v>71695</v>
      </c>
      <c r="H8" s="148" t="str">
        <f t="shared" si="1"/>
        <v>บริษัท อุดมภัณฑ์ 
เปเปอร์ จำกัด</v>
      </c>
      <c r="I8" s="68">
        <f>+G8</f>
        <v>71695</v>
      </c>
      <c r="J8" s="63" t="s">
        <v>27</v>
      </c>
      <c r="K8" s="149" t="s">
        <v>94</v>
      </c>
    </row>
    <row r="9" spans="1:12" ht="37.200000000000003" x14ac:dyDescent="0.55000000000000004">
      <c r="A9" s="63">
        <v>4</v>
      </c>
      <c r="B9" s="74" t="s">
        <v>95</v>
      </c>
      <c r="C9" s="147">
        <v>2140</v>
      </c>
      <c r="D9" s="68">
        <f t="shared" si="0"/>
        <v>2140</v>
      </c>
      <c r="E9" s="67" t="s">
        <v>22</v>
      </c>
      <c r="F9" s="1" t="s">
        <v>39</v>
      </c>
      <c r="G9" s="68">
        <f>+D9</f>
        <v>2140</v>
      </c>
      <c r="H9" s="148" t="str">
        <f t="shared" si="1"/>
        <v>บริษัท ไฮปริ้น จำกัด</v>
      </c>
      <c r="I9" s="68">
        <f>+G9</f>
        <v>2140</v>
      </c>
      <c r="J9" s="67" t="s">
        <v>27</v>
      </c>
      <c r="K9" s="149" t="s">
        <v>96</v>
      </c>
    </row>
    <row r="10" spans="1:12" ht="37.200000000000003" x14ac:dyDescent="0.55000000000000004">
      <c r="A10" s="63">
        <v>5</v>
      </c>
      <c r="B10" s="74" t="s">
        <v>97</v>
      </c>
      <c r="C10" s="147">
        <v>2500</v>
      </c>
      <c r="D10" s="68">
        <f t="shared" si="0"/>
        <v>2500</v>
      </c>
      <c r="E10" s="67" t="s">
        <v>22</v>
      </c>
      <c r="F10" s="67" t="s">
        <v>45</v>
      </c>
      <c r="G10" s="68">
        <f>+D10</f>
        <v>2500</v>
      </c>
      <c r="H10" s="148" t="str">
        <f t="shared" si="1"/>
        <v>บริษัท วี อาร์ เอ็ม อลูมิเนียม จำกัด</v>
      </c>
      <c r="I10" s="68">
        <f>+G10</f>
        <v>2500</v>
      </c>
      <c r="J10" s="63" t="s">
        <v>27</v>
      </c>
      <c r="K10" s="149" t="s">
        <v>98</v>
      </c>
    </row>
    <row r="11" spans="1:12" ht="37.200000000000003" x14ac:dyDescent="0.55000000000000004">
      <c r="A11" s="63">
        <v>6</v>
      </c>
      <c r="B11" s="74" t="s">
        <v>99</v>
      </c>
      <c r="C11" s="147">
        <v>3000</v>
      </c>
      <c r="D11" s="68">
        <f>+C11</f>
        <v>3000</v>
      </c>
      <c r="E11" s="67" t="s">
        <v>22</v>
      </c>
      <c r="F11" s="5" t="s">
        <v>65</v>
      </c>
      <c r="G11" s="68">
        <f>+C11</f>
        <v>3000</v>
      </c>
      <c r="H11" s="148" t="str">
        <f t="shared" si="1"/>
        <v>ร้าน ปิ่นทิกะ ฟลาวเวอร์ ตลาดไท</v>
      </c>
      <c r="I11" s="68">
        <f t="shared" si="1"/>
        <v>3000</v>
      </c>
      <c r="J11" s="63" t="s">
        <v>27</v>
      </c>
      <c r="K11" s="149" t="s">
        <v>100</v>
      </c>
    </row>
    <row r="12" spans="1:12" x14ac:dyDescent="0.55000000000000004">
      <c r="A12" s="63">
        <v>7</v>
      </c>
      <c r="B12" s="74" t="s">
        <v>101</v>
      </c>
      <c r="C12" s="147">
        <v>6500</v>
      </c>
      <c r="D12" s="68">
        <f>+C12</f>
        <v>6500</v>
      </c>
      <c r="E12" s="67" t="s">
        <v>22</v>
      </c>
      <c r="F12" s="63" t="s">
        <v>41</v>
      </c>
      <c r="G12" s="68">
        <f>+D12</f>
        <v>6500</v>
      </c>
      <c r="H12" s="148" t="str">
        <f t="shared" si="1"/>
        <v>ร้านอุดมภัณฑ์ พานิช</v>
      </c>
      <c r="I12" s="68">
        <f t="shared" si="1"/>
        <v>6500</v>
      </c>
      <c r="J12" s="63" t="s">
        <v>27</v>
      </c>
      <c r="K12" s="149" t="s">
        <v>102</v>
      </c>
    </row>
    <row r="13" spans="1:12" ht="37.200000000000003" x14ac:dyDescent="0.55000000000000004">
      <c r="A13" s="63">
        <v>8</v>
      </c>
      <c r="B13" s="74" t="s">
        <v>103</v>
      </c>
      <c r="C13" s="147">
        <v>1669.2</v>
      </c>
      <c r="D13" s="68">
        <f>+C13</f>
        <v>1669.2</v>
      </c>
      <c r="E13" s="67" t="s">
        <v>22</v>
      </c>
      <c r="F13" s="63" t="s">
        <v>28</v>
      </c>
      <c r="G13" s="68">
        <f>+D13</f>
        <v>1669.2</v>
      </c>
      <c r="H13" s="148" t="str">
        <f t="shared" si="1"/>
        <v xml:space="preserve"> จี แอนด์ จี 
ดริ้งกิ้ง  วอเตอร์</v>
      </c>
      <c r="I13" s="68">
        <f t="shared" si="1"/>
        <v>1669.2</v>
      </c>
      <c r="J13" s="67" t="s">
        <v>27</v>
      </c>
      <c r="K13" s="150" t="s">
        <v>104</v>
      </c>
    </row>
    <row r="14" spans="1:12" s="183" customFormat="1" ht="37.200000000000003" x14ac:dyDescent="0.25">
      <c r="A14" s="63">
        <v>9</v>
      </c>
      <c r="B14" s="117" t="s">
        <v>498</v>
      </c>
      <c r="C14" s="118">
        <v>3000</v>
      </c>
      <c r="D14" s="118">
        <f t="shared" ref="D14:D18" si="2">+C14</f>
        <v>3000</v>
      </c>
      <c r="E14" s="119" t="s">
        <v>22</v>
      </c>
      <c r="F14" s="117" t="s">
        <v>497</v>
      </c>
      <c r="G14" s="118">
        <f t="shared" ref="G14:G18" si="3">+D14</f>
        <v>3000</v>
      </c>
      <c r="H14" s="121" t="str">
        <f t="shared" si="1"/>
        <v>ร้านถ่ายรูปภิรมย์ จูเนียร์</v>
      </c>
      <c r="I14" s="120">
        <f t="shared" si="1"/>
        <v>3000</v>
      </c>
      <c r="J14" s="117" t="s">
        <v>27</v>
      </c>
      <c r="K14" s="125" t="s">
        <v>105</v>
      </c>
    </row>
    <row r="15" spans="1:12" s="183" customFormat="1" ht="37.200000000000003" x14ac:dyDescent="0.25">
      <c r="A15" s="116">
        <v>10</v>
      </c>
      <c r="B15" s="117" t="s">
        <v>106</v>
      </c>
      <c r="C15" s="118">
        <v>7600</v>
      </c>
      <c r="D15" s="118">
        <f t="shared" si="2"/>
        <v>7600</v>
      </c>
      <c r="E15" s="119" t="s">
        <v>22</v>
      </c>
      <c r="F15" s="117" t="s">
        <v>466</v>
      </c>
      <c r="G15" s="118">
        <f t="shared" si="3"/>
        <v>7600</v>
      </c>
      <c r="H15" s="121" t="str">
        <f t="shared" si="1"/>
        <v>นายมานิตย์ วัฒนพาณิชย์</v>
      </c>
      <c r="I15" s="120">
        <f t="shared" si="1"/>
        <v>7600</v>
      </c>
      <c r="J15" s="117" t="s">
        <v>27</v>
      </c>
      <c r="K15" s="125" t="s">
        <v>107</v>
      </c>
    </row>
    <row r="16" spans="1:12" s="183" customFormat="1" x14ac:dyDescent="0.25">
      <c r="A16" s="241"/>
      <c r="B16" s="249"/>
      <c r="C16" s="250"/>
      <c r="D16" s="250"/>
      <c r="E16" s="251"/>
      <c r="F16" s="249"/>
      <c r="G16" s="250"/>
      <c r="H16" s="252"/>
      <c r="I16" s="230"/>
      <c r="J16" s="249"/>
      <c r="K16" s="253"/>
    </row>
    <row r="17" spans="1:11" s="183" customFormat="1" x14ac:dyDescent="0.25">
      <c r="A17" s="241"/>
      <c r="B17" s="249"/>
      <c r="C17" s="250"/>
      <c r="D17" s="250"/>
      <c r="E17" s="251"/>
      <c r="F17" s="249"/>
      <c r="G17" s="250"/>
      <c r="H17" s="252"/>
      <c r="I17" s="230"/>
      <c r="J17" s="249"/>
      <c r="K17" s="253"/>
    </row>
    <row r="18" spans="1:11" s="183" customFormat="1" ht="37.200000000000003" x14ac:dyDescent="0.25">
      <c r="A18" s="63">
        <v>11</v>
      </c>
      <c r="B18" s="117" t="s">
        <v>500</v>
      </c>
      <c r="C18" s="118">
        <v>4900</v>
      </c>
      <c r="D18" s="118">
        <f t="shared" si="2"/>
        <v>4900</v>
      </c>
      <c r="E18" s="119" t="s">
        <v>22</v>
      </c>
      <c r="F18" s="117" t="s">
        <v>108</v>
      </c>
      <c r="G18" s="118">
        <f t="shared" si="3"/>
        <v>4900</v>
      </c>
      <c r="H18" s="121" t="str">
        <f t="shared" si="1"/>
        <v>ร้านอาภรณ์</v>
      </c>
      <c r="I18" s="120">
        <f t="shared" si="1"/>
        <v>4900</v>
      </c>
      <c r="J18" s="117" t="s">
        <v>27</v>
      </c>
      <c r="K18" s="125" t="s">
        <v>499</v>
      </c>
    </row>
    <row r="19" spans="1:11" hidden="1" x14ac:dyDescent="0.55000000000000004">
      <c r="A19" s="63"/>
      <c r="B19" s="151"/>
      <c r="C19" s="147"/>
      <c r="D19" s="68"/>
      <c r="E19" s="67"/>
      <c r="F19" s="76"/>
      <c r="G19" s="68"/>
      <c r="H19" s="148"/>
      <c r="I19" s="68"/>
      <c r="J19" s="63"/>
      <c r="K19" s="150"/>
    </row>
    <row r="20" spans="1:11" hidden="1" x14ac:dyDescent="0.55000000000000004">
      <c r="A20" s="63"/>
      <c r="B20" s="67"/>
      <c r="C20" s="147"/>
      <c r="D20" s="68"/>
      <c r="E20" s="67"/>
      <c r="F20" s="63"/>
      <c r="G20" s="68"/>
      <c r="H20" s="148"/>
      <c r="I20" s="68"/>
      <c r="J20" s="63"/>
      <c r="K20" s="150"/>
    </row>
    <row r="21" spans="1:11" hidden="1" x14ac:dyDescent="0.55000000000000004">
      <c r="A21" s="67"/>
      <c r="B21" s="67"/>
      <c r="C21" s="68"/>
      <c r="D21" s="68"/>
      <c r="E21" s="67"/>
      <c r="F21" s="63"/>
      <c r="G21" s="68"/>
      <c r="H21" s="148"/>
      <c r="I21" s="68"/>
      <c r="J21" s="63"/>
      <c r="K21" s="149"/>
    </row>
    <row r="22" spans="1:11" hidden="1" x14ac:dyDescent="0.55000000000000004">
      <c r="A22" s="63"/>
      <c r="B22" s="67"/>
      <c r="C22" s="68"/>
      <c r="D22" s="68"/>
      <c r="E22" s="67"/>
      <c r="F22" s="63"/>
      <c r="G22" s="68"/>
      <c r="H22" s="148"/>
      <c r="I22" s="68"/>
      <c r="J22" s="63"/>
      <c r="K22" s="150"/>
    </row>
    <row r="23" spans="1:11" hidden="1" x14ac:dyDescent="0.55000000000000004">
      <c r="A23" s="1"/>
      <c r="B23" s="67"/>
      <c r="C23" s="152"/>
      <c r="D23" s="152"/>
      <c r="E23" s="63"/>
      <c r="F23" s="63"/>
      <c r="G23" s="152"/>
      <c r="H23" s="148"/>
      <c r="I23" s="68">
        <f t="shared" si="1"/>
        <v>0</v>
      </c>
      <c r="J23" s="67"/>
      <c r="K23" s="150"/>
    </row>
    <row r="24" spans="1:11" hidden="1" x14ac:dyDescent="0.55000000000000004">
      <c r="A24" s="63"/>
      <c r="B24" s="67"/>
      <c r="C24" s="68"/>
      <c r="D24" s="68"/>
      <c r="E24" s="67"/>
      <c r="F24" s="63"/>
      <c r="G24" s="68"/>
      <c r="H24" s="148"/>
      <c r="I24" s="68">
        <f t="shared" si="1"/>
        <v>0</v>
      </c>
      <c r="J24" s="63"/>
      <c r="K24" s="149"/>
    </row>
    <row r="25" spans="1:11" x14ac:dyDescent="0.55000000000000004">
      <c r="A25" s="153"/>
      <c r="B25" s="154" t="s">
        <v>523</v>
      </c>
      <c r="C25" s="155">
        <f>SUM(C6:C24)</f>
        <v>115670.8</v>
      </c>
      <c r="D25" s="155">
        <f>SUM(D6:D24)</f>
        <v>115670.8</v>
      </c>
      <c r="E25" s="156"/>
      <c r="F25" s="157"/>
      <c r="G25" s="155">
        <f>SUM(G6:G24)</f>
        <v>115670.8</v>
      </c>
      <c r="H25" s="158"/>
      <c r="I25" s="155">
        <f>SUM(I6:I24)</f>
        <v>115670.8</v>
      </c>
      <c r="J25" s="159"/>
      <c r="K25" s="160"/>
    </row>
    <row r="26" spans="1:11" hidden="1" x14ac:dyDescent="0.55000000000000004">
      <c r="A26" s="142"/>
      <c r="B26" s="161"/>
      <c r="F26" s="162"/>
      <c r="H26" s="163"/>
      <c r="J26" s="164"/>
      <c r="K26" s="164"/>
    </row>
    <row r="27" spans="1:11" hidden="1" x14ac:dyDescent="0.55000000000000004">
      <c r="A27" s="142"/>
      <c r="B27" s="165"/>
      <c r="C27" s="166"/>
      <c r="D27" s="167"/>
      <c r="E27" s="168"/>
      <c r="F27" s="56" t="s">
        <v>29</v>
      </c>
      <c r="H27" s="169"/>
      <c r="J27" s="170"/>
      <c r="K27" s="171"/>
    </row>
    <row r="28" spans="1:11" hidden="1" x14ac:dyDescent="0.55000000000000004">
      <c r="A28" s="142"/>
      <c r="B28" s="165" t="s">
        <v>30</v>
      </c>
      <c r="C28" s="165" t="s">
        <v>31</v>
      </c>
      <c r="D28" s="172"/>
      <c r="E28" s="173" t="s">
        <v>30</v>
      </c>
      <c r="F28" s="174"/>
      <c r="G28" s="175"/>
      <c r="H28" s="174"/>
      <c r="I28" s="175"/>
      <c r="J28" s="176"/>
      <c r="K28" s="176"/>
    </row>
    <row r="29" spans="1:11" hidden="1" x14ac:dyDescent="0.55000000000000004">
      <c r="A29" s="142"/>
      <c r="B29" s="142" t="s">
        <v>520</v>
      </c>
      <c r="C29" s="177"/>
      <c r="D29" s="172"/>
      <c r="E29" s="142"/>
      <c r="G29" s="55"/>
      <c r="H29" s="55"/>
      <c r="I29" s="55"/>
      <c r="J29" s="55"/>
      <c r="K29" s="55"/>
    </row>
    <row r="30" spans="1:11" hidden="1" x14ac:dyDescent="0.55000000000000004">
      <c r="B30" s="136" t="s">
        <v>134</v>
      </c>
      <c r="C30" s="177"/>
      <c r="D30" s="172"/>
      <c r="E30" s="142"/>
      <c r="F30" s="55"/>
      <c r="G30" s="178" t="s">
        <v>32</v>
      </c>
      <c r="I30" s="178" t="s">
        <v>32</v>
      </c>
    </row>
    <row r="31" spans="1:11" hidden="1" x14ac:dyDescent="0.55000000000000004"/>
    <row r="32" spans="1:11" hidden="1" x14ac:dyDescent="0.55000000000000004"/>
  </sheetData>
  <mergeCells count="12">
    <mergeCell ref="J4:J5"/>
    <mergeCell ref="K4:K5"/>
    <mergeCell ref="A1:K1"/>
    <mergeCell ref="A2:K2"/>
    <mergeCell ref="E3:G3"/>
    <mergeCell ref="A4:A5"/>
    <mergeCell ref="B4:B5"/>
    <mergeCell ref="C4:C5"/>
    <mergeCell ref="D4:D5"/>
    <mergeCell ref="E4:E5"/>
    <mergeCell ref="F4:G4"/>
    <mergeCell ref="H4:I4"/>
  </mergeCells>
  <pageMargins left="0.19685039370078741" right="0.19685039370078741" top="0.35433070866141736" bottom="0.15748031496062992" header="0.31496062992125984" footer="0.31496062992125984"/>
  <pageSetup paperSize="9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89AD96-E02B-41BD-BE7E-1C1E7CFE2E6E}">
  <dimension ref="A1:K30"/>
  <sheetViews>
    <sheetView topLeftCell="A13" zoomScaleNormal="100" zoomScaleSheetLayoutView="70" workbookViewId="0">
      <selection activeCell="F35" sqref="F35"/>
    </sheetView>
  </sheetViews>
  <sheetFormatPr defaultColWidth="9" defaultRowHeight="18.600000000000001" x14ac:dyDescent="0.55000000000000004"/>
  <cols>
    <col min="1" max="1" width="4.59765625" style="62" customWidth="1"/>
    <col min="2" max="2" width="19.5" style="62" customWidth="1"/>
    <col min="3" max="3" width="9.69921875" style="62" customWidth="1"/>
    <col min="4" max="5" width="9.09765625" style="62" customWidth="1"/>
    <col min="6" max="6" width="18.796875" style="62" customWidth="1"/>
    <col min="7" max="7" width="8.19921875" style="62" customWidth="1"/>
    <col min="8" max="8" width="19" style="62" customWidth="1"/>
    <col min="9" max="9" width="11.3984375" style="62" customWidth="1"/>
    <col min="10" max="10" width="9.09765625" style="62" customWidth="1"/>
    <col min="11" max="11" width="13.59765625" style="62" customWidth="1"/>
    <col min="12" max="16384" width="9" style="62"/>
  </cols>
  <sheetData>
    <row r="1" spans="1:11" x14ac:dyDescent="0.55000000000000004">
      <c r="A1" s="359" t="s">
        <v>512</v>
      </c>
      <c r="B1" s="359"/>
      <c r="C1" s="359"/>
      <c r="D1" s="359"/>
      <c r="E1" s="359"/>
      <c r="F1" s="359"/>
      <c r="G1" s="359"/>
      <c r="H1" s="359"/>
      <c r="I1" s="359"/>
      <c r="J1" s="359"/>
      <c r="K1" s="359"/>
    </row>
    <row r="2" spans="1:11" x14ac:dyDescent="0.55000000000000004">
      <c r="A2" s="360" t="s">
        <v>513</v>
      </c>
      <c r="B2" s="360"/>
      <c r="C2" s="360"/>
      <c r="D2" s="360"/>
      <c r="E2" s="360"/>
      <c r="F2" s="360"/>
      <c r="G2" s="360"/>
      <c r="H2" s="360"/>
      <c r="I2" s="360"/>
      <c r="J2" s="360"/>
      <c r="K2" s="360"/>
    </row>
    <row r="3" spans="1:11" x14ac:dyDescent="0.55000000000000004">
      <c r="B3" s="141"/>
      <c r="C3" s="141"/>
      <c r="D3" s="141"/>
      <c r="E3" s="371" t="s">
        <v>521</v>
      </c>
      <c r="F3" s="371"/>
      <c r="G3" s="371"/>
      <c r="H3" s="141"/>
      <c r="I3" s="141"/>
      <c r="J3" s="141"/>
      <c r="K3" s="142" t="s">
        <v>519</v>
      </c>
    </row>
    <row r="4" spans="1:11" s="143" customFormat="1" x14ac:dyDescent="0.25">
      <c r="A4" s="358" t="s">
        <v>2</v>
      </c>
      <c r="B4" s="362" t="s">
        <v>3</v>
      </c>
      <c r="C4" s="363" t="s">
        <v>515</v>
      </c>
      <c r="D4" s="363" t="s">
        <v>516</v>
      </c>
      <c r="E4" s="362" t="s">
        <v>514</v>
      </c>
      <c r="F4" s="364" t="s">
        <v>517</v>
      </c>
      <c r="G4" s="365"/>
      <c r="H4" s="366" t="s">
        <v>518</v>
      </c>
      <c r="I4" s="367"/>
      <c r="J4" s="356" t="s">
        <v>17</v>
      </c>
      <c r="K4" s="358" t="s">
        <v>18</v>
      </c>
    </row>
    <row r="5" spans="1:11" s="143" customFormat="1" ht="55.8" x14ac:dyDescent="0.25">
      <c r="A5" s="358"/>
      <c r="B5" s="362"/>
      <c r="C5" s="363"/>
      <c r="D5" s="363"/>
      <c r="E5" s="362"/>
      <c r="F5" s="144" t="s">
        <v>14</v>
      </c>
      <c r="G5" s="145" t="s">
        <v>588</v>
      </c>
      <c r="H5" s="146" t="s">
        <v>15</v>
      </c>
      <c r="I5" s="144" t="s">
        <v>11</v>
      </c>
      <c r="J5" s="357"/>
      <c r="K5" s="358"/>
    </row>
    <row r="6" spans="1:11" ht="64.2" customHeight="1" x14ac:dyDescent="0.55000000000000004">
      <c r="A6" s="63">
        <v>1</v>
      </c>
      <c r="B6" s="73" t="s">
        <v>66</v>
      </c>
      <c r="C6" s="147">
        <v>13500</v>
      </c>
      <c r="D6" s="147">
        <f>+C6</f>
        <v>13500</v>
      </c>
      <c r="E6" s="63" t="s">
        <v>22</v>
      </c>
      <c r="F6" s="63" t="s">
        <v>23</v>
      </c>
      <c r="G6" s="147">
        <f>+D6</f>
        <v>13500</v>
      </c>
      <c r="H6" s="148" t="str">
        <f>+F6</f>
        <v>สถานีบริการน้ำมันเชื้อเพลิงเพื่อสวัสดิการกองทัพอากาศ 
(ถนนลำลูกกา)</v>
      </c>
      <c r="I6" s="147">
        <f>+G6</f>
        <v>13500</v>
      </c>
      <c r="J6" s="63" t="s">
        <v>27</v>
      </c>
      <c r="K6" s="64" t="s">
        <v>67</v>
      </c>
    </row>
    <row r="7" spans="1:11" ht="37.200000000000003" x14ac:dyDescent="0.55000000000000004">
      <c r="A7" s="63">
        <v>2</v>
      </c>
      <c r="B7" s="74" t="s">
        <v>36</v>
      </c>
      <c r="C7" s="147">
        <v>180000</v>
      </c>
      <c r="D7" s="147">
        <f t="shared" ref="D7:D10" si="0">+C7</f>
        <v>180000</v>
      </c>
      <c r="E7" s="63" t="s">
        <v>22</v>
      </c>
      <c r="F7" s="67" t="s">
        <v>50</v>
      </c>
      <c r="G7" s="147">
        <f>+D7</f>
        <v>180000</v>
      </c>
      <c r="H7" s="148" t="str">
        <f t="shared" ref="H7:H13" si="1">+F7</f>
        <v>นางสาวศศิกานต์  
พวงทอง</v>
      </c>
      <c r="I7" s="147">
        <f>+G7</f>
        <v>180000</v>
      </c>
      <c r="J7" s="63" t="s">
        <v>27</v>
      </c>
      <c r="K7" s="149" t="s">
        <v>71</v>
      </c>
    </row>
    <row r="8" spans="1:11" x14ac:dyDescent="0.55000000000000004">
      <c r="A8" s="63">
        <v>3</v>
      </c>
      <c r="B8" s="74" t="s">
        <v>36</v>
      </c>
      <c r="C8" s="147">
        <v>180000</v>
      </c>
      <c r="D8" s="68">
        <f t="shared" si="0"/>
        <v>180000</v>
      </c>
      <c r="E8" s="67" t="s">
        <v>22</v>
      </c>
      <c r="F8" s="67" t="s">
        <v>37</v>
      </c>
      <c r="G8" s="68">
        <f>+D8</f>
        <v>180000</v>
      </c>
      <c r="H8" s="148" t="str">
        <f t="shared" ref="H8:H11" si="2">+F8</f>
        <v>นางสาวพีรดา  วรดลย์</v>
      </c>
      <c r="I8" s="68">
        <f>+G8</f>
        <v>180000</v>
      </c>
      <c r="J8" s="63" t="s">
        <v>27</v>
      </c>
      <c r="K8" s="149" t="s">
        <v>72</v>
      </c>
    </row>
    <row r="9" spans="1:11" x14ac:dyDescent="0.55000000000000004">
      <c r="A9" s="63">
        <v>4</v>
      </c>
      <c r="B9" s="74" t="s">
        <v>36</v>
      </c>
      <c r="C9" s="147">
        <v>180000</v>
      </c>
      <c r="D9" s="68">
        <f t="shared" si="0"/>
        <v>180000</v>
      </c>
      <c r="E9" s="67" t="s">
        <v>22</v>
      </c>
      <c r="F9" s="1" t="s">
        <v>38</v>
      </c>
      <c r="G9" s="68">
        <f>+D9</f>
        <v>180000</v>
      </c>
      <c r="H9" s="148" t="str">
        <f t="shared" si="2"/>
        <v>นายสุเมธ อินสุวรรณ</v>
      </c>
      <c r="I9" s="68">
        <f>+G9</f>
        <v>180000</v>
      </c>
      <c r="J9" s="67" t="s">
        <v>27</v>
      </c>
      <c r="K9" s="149" t="s">
        <v>73</v>
      </c>
    </row>
    <row r="10" spans="1:11" ht="37.200000000000003" x14ac:dyDescent="0.55000000000000004">
      <c r="A10" s="63">
        <v>5</v>
      </c>
      <c r="B10" s="74" t="s">
        <v>36</v>
      </c>
      <c r="C10" s="147">
        <v>180000</v>
      </c>
      <c r="D10" s="68">
        <f t="shared" si="0"/>
        <v>180000</v>
      </c>
      <c r="E10" s="67" t="s">
        <v>22</v>
      </c>
      <c r="F10" s="67" t="s">
        <v>90</v>
      </c>
      <c r="G10" s="68">
        <f>+D10</f>
        <v>180000</v>
      </c>
      <c r="H10" s="148" t="str">
        <f t="shared" si="2"/>
        <v>นางสาวเพชรปัญญา 
ศรีรัศมี</v>
      </c>
      <c r="I10" s="68">
        <f>+G10</f>
        <v>180000</v>
      </c>
      <c r="J10" s="63" t="s">
        <v>27</v>
      </c>
      <c r="K10" s="149" t="s">
        <v>74</v>
      </c>
    </row>
    <row r="11" spans="1:11" x14ac:dyDescent="0.55000000000000004">
      <c r="A11" s="63">
        <v>6</v>
      </c>
      <c r="B11" s="74" t="s">
        <v>36</v>
      </c>
      <c r="C11" s="147">
        <v>180000</v>
      </c>
      <c r="D11" s="68">
        <f>+C11</f>
        <v>180000</v>
      </c>
      <c r="E11" s="67" t="s">
        <v>22</v>
      </c>
      <c r="F11" s="67" t="s">
        <v>68</v>
      </c>
      <c r="G11" s="68">
        <f>+C11</f>
        <v>180000</v>
      </c>
      <c r="H11" s="148" t="str">
        <f t="shared" si="2"/>
        <v>นางสาวเปมิกา ดวงสว่าง</v>
      </c>
      <c r="I11" s="68">
        <f t="shared" ref="I11:I24" si="3">+G11</f>
        <v>180000</v>
      </c>
      <c r="J11" s="63" t="s">
        <v>27</v>
      </c>
      <c r="K11" s="149" t="s">
        <v>75</v>
      </c>
    </row>
    <row r="12" spans="1:11" x14ac:dyDescent="0.55000000000000004">
      <c r="A12" s="63">
        <v>7</v>
      </c>
      <c r="B12" s="74" t="s">
        <v>36</v>
      </c>
      <c r="C12" s="147">
        <v>54000</v>
      </c>
      <c r="D12" s="68">
        <f>+C12</f>
        <v>54000</v>
      </c>
      <c r="E12" s="67" t="s">
        <v>22</v>
      </c>
      <c r="F12" s="63" t="s">
        <v>69</v>
      </c>
      <c r="G12" s="68">
        <f t="shared" ref="G12:G20" si="4">+D12</f>
        <v>54000</v>
      </c>
      <c r="H12" s="148" t="str">
        <f t="shared" si="1"/>
        <v>นายจีรวัฒน์ บุญมี</v>
      </c>
      <c r="I12" s="68">
        <f t="shared" si="3"/>
        <v>54000</v>
      </c>
      <c r="J12" s="63" t="s">
        <v>27</v>
      </c>
      <c r="K12" s="149" t="s">
        <v>76</v>
      </c>
    </row>
    <row r="13" spans="1:11" x14ac:dyDescent="0.55000000000000004">
      <c r="A13" s="63">
        <v>8</v>
      </c>
      <c r="B13" s="74" t="s">
        <v>36</v>
      </c>
      <c r="C13" s="147">
        <v>54000</v>
      </c>
      <c r="D13" s="68">
        <f>+C13</f>
        <v>54000</v>
      </c>
      <c r="E13" s="67" t="s">
        <v>22</v>
      </c>
      <c r="F13" s="63" t="s">
        <v>70</v>
      </c>
      <c r="G13" s="68">
        <f t="shared" si="4"/>
        <v>54000</v>
      </c>
      <c r="H13" s="148" t="str">
        <f t="shared" si="1"/>
        <v>นางสวาท ขวัญสมฤทธิ์</v>
      </c>
      <c r="I13" s="68">
        <f t="shared" si="3"/>
        <v>54000</v>
      </c>
      <c r="J13" s="67" t="s">
        <v>27</v>
      </c>
      <c r="K13" s="149" t="s">
        <v>77</v>
      </c>
    </row>
    <row r="14" spans="1:11" ht="38.4" customHeight="1" x14ac:dyDescent="0.55000000000000004">
      <c r="A14" s="63">
        <v>9</v>
      </c>
      <c r="B14" s="74" t="s">
        <v>36</v>
      </c>
      <c r="C14" s="147">
        <v>54000</v>
      </c>
      <c r="D14" s="68">
        <f t="shared" ref="D14:D20" si="5">+C14</f>
        <v>54000</v>
      </c>
      <c r="E14" s="67" t="s">
        <v>22</v>
      </c>
      <c r="F14" s="63" t="s">
        <v>89</v>
      </c>
      <c r="G14" s="68">
        <f t="shared" si="4"/>
        <v>54000</v>
      </c>
      <c r="H14" s="148" t="str">
        <f t="shared" ref="H14:H15" si="6">+F14</f>
        <v>นายพงษ์สวัสดิ์ 
พรมนันท์</v>
      </c>
      <c r="I14" s="68">
        <f t="shared" si="3"/>
        <v>54000</v>
      </c>
      <c r="J14" s="63" t="s">
        <v>27</v>
      </c>
      <c r="K14" s="149" t="s">
        <v>78</v>
      </c>
    </row>
    <row r="15" spans="1:11" ht="37.200000000000003" x14ac:dyDescent="0.55000000000000004">
      <c r="A15" s="63">
        <v>10</v>
      </c>
      <c r="B15" s="181" t="s">
        <v>86</v>
      </c>
      <c r="C15" s="147">
        <v>1000</v>
      </c>
      <c r="D15" s="68">
        <f t="shared" si="5"/>
        <v>1000</v>
      </c>
      <c r="E15" s="67" t="s">
        <v>22</v>
      </c>
      <c r="F15" s="75" t="s">
        <v>81</v>
      </c>
      <c r="G15" s="68">
        <f t="shared" si="4"/>
        <v>1000</v>
      </c>
      <c r="H15" s="148" t="str">
        <f t="shared" si="6"/>
        <v xml:space="preserve">พีแอนด์พี (P&amp;P) </v>
      </c>
      <c r="I15" s="68">
        <f t="shared" si="3"/>
        <v>1000</v>
      </c>
      <c r="J15" s="63" t="s">
        <v>27</v>
      </c>
      <c r="K15" s="149" t="s">
        <v>82</v>
      </c>
    </row>
    <row r="16" spans="1:11" ht="37.200000000000003" x14ac:dyDescent="0.55000000000000004">
      <c r="A16" s="63">
        <v>11</v>
      </c>
      <c r="B16" s="181" t="s">
        <v>88</v>
      </c>
      <c r="C16" s="147">
        <v>1000</v>
      </c>
      <c r="D16" s="68">
        <f t="shared" si="5"/>
        <v>1000</v>
      </c>
      <c r="E16" s="67" t="s">
        <v>22</v>
      </c>
      <c r="F16" s="75" t="s">
        <v>81</v>
      </c>
      <c r="G16" s="68">
        <f t="shared" si="4"/>
        <v>1000</v>
      </c>
      <c r="H16" s="148" t="str">
        <f>+F16</f>
        <v xml:space="preserve">พีแอนด์พี (P&amp;P) </v>
      </c>
      <c r="I16" s="68">
        <f t="shared" si="3"/>
        <v>1000</v>
      </c>
      <c r="J16" s="63" t="s">
        <v>27</v>
      </c>
      <c r="K16" s="150" t="s">
        <v>83</v>
      </c>
    </row>
    <row r="17" spans="1:11" ht="37.200000000000003" x14ac:dyDescent="0.55000000000000004">
      <c r="A17" s="63">
        <v>12</v>
      </c>
      <c r="B17" s="181" t="s">
        <v>85</v>
      </c>
      <c r="C17" s="147">
        <v>54521.85</v>
      </c>
      <c r="D17" s="68">
        <f t="shared" si="5"/>
        <v>54521.85</v>
      </c>
      <c r="E17" s="67" t="s">
        <v>22</v>
      </c>
      <c r="F17" s="76" t="s">
        <v>87</v>
      </c>
      <c r="G17" s="68">
        <f t="shared" si="4"/>
        <v>54521.85</v>
      </c>
      <c r="H17" s="148" t="str">
        <f>+F17</f>
        <v>บริษัท เอบีที 
อินดัสเทียลเซอร์วิส จำกัด</v>
      </c>
      <c r="I17" s="68">
        <f t="shared" si="3"/>
        <v>54521.85</v>
      </c>
      <c r="J17" s="63" t="s">
        <v>27</v>
      </c>
      <c r="K17" s="150" t="s">
        <v>84</v>
      </c>
    </row>
    <row r="18" spans="1:11" x14ac:dyDescent="0.55000000000000004">
      <c r="A18" s="241"/>
      <c r="B18" s="242"/>
      <c r="C18" s="243"/>
      <c r="D18" s="244"/>
      <c r="E18" s="245"/>
      <c r="F18" s="246"/>
      <c r="G18" s="244"/>
      <c r="H18" s="247"/>
      <c r="I18" s="244"/>
      <c r="J18" s="241"/>
      <c r="K18" s="248"/>
    </row>
    <row r="19" spans="1:11" x14ac:dyDescent="0.55000000000000004">
      <c r="A19" s="241"/>
      <c r="B19" s="242"/>
      <c r="C19" s="243"/>
      <c r="D19" s="244"/>
      <c r="E19" s="245"/>
      <c r="F19" s="246"/>
      <c r="G19" s="244"/>
      <c r="H19" s="247"/>
      <c r="I19" s="244"/>
      <c r="J19" s="241"/>
      <c r="K19" s="248"/>
    </row>
    <row r="20" spans="1:11" ht="37.200000000000003" x14ac:dyDescent="0.55000000000000004">
      <c r="A20" s="63">
        <v>13</v>
      </c>
      <c r="B20" s="74" t="s">
        <v>79</v>
      </c>
      <c r="C20" s="147">
        <v>1583.6</v>
      </c>
      <c r="D20" s="68">
        <f t="shared" si="5"/>
        <v>1583.6</v>
      </c>
      <c r="E20" s="67" t="s">
        <v>22</v>
      </c>
      <c r="F20" s="63" t="s">
        <v>28</v>
      </c>
      <c r="G20" s="68">
        <f t="shared" si="4"/>
        <v>1583.6</v>
      </c>
      <c r="H20" s="148" t="str">
        <f>+F20</f>
        <v xml:space="preserve"> จี แอนด์ จี 
ดริ้งกิ้ง  วอเตอร์</v>
      </c>
      <c r="I20" s="68">
        <f t="shared" si="3"/>
        <v>1583.6</v>
      </c>
      <c r="J20" s="63" t="s">
        <v>27</v>
      </c>
      <c r="K20" s="150" t="s">
        <v>80</v>
      </c>
    </row>
    <row r="21" spans="1:11" hidden="1" x14ac:dyDescent="0.55000000000000004">
      <c r="A21" s="67"/>
      <c r="B21" s="67"/>
      <c r="C21" s="68"/>
      <c r="D21" s="68"/>
      <c r="E21" s="67"/>
      <c r="F21" s="63"/>
      <c r="G21" s="68"/>
      <c r="H21" s="148"/>
      <c r="I21" s="68">
        <f t="shared" si="3"/>
        <v>0</v>
      </c>
      <c r="J21" s="63"/>
      <c r="K21" s="149"/>
    </row>
    <row r="22" spans="1:11" hidden="1" x14ac:dyDescent="0.55000000000000004">
      <c r="A22" s="63"/>
      <c r="B22" s="67"/>
      <c r="C22" s="68"/>
      <c r="D22" s="68"/>
      <c r="E22" s="67"/>
      <c r="F22" s="63"/>
      <c r="G22" s="68"/>
      <c r="H22" s="148"/>
      <c r="I22" s="68">
        <f t="shared" si="3"/>
        <v>0</v>
      </c>
      <c r="J22" s="63"/>
      <c r="K22" s="150"/>
    </row>
    <row r="23" spans="1:11" hidden="1" x14ac:dyDescent="0.55000000000000004">
      <c r="A23" s="1"/>
      <c r="B23" s="67"/>
      <c r="C23" s="152"/>
      <c r="D23" s="152"/>
      <c r="E23" s="63"/>
      <c r="F23" s="63"/>
      <c r="G23" s="152"/>
      <c r="H23" s="148"/>
      <c r="I23" s="68">
        <f t="shared" si="3"/>
        <v>0</v>
      </c>
      <c r="J23" s="67"/>
      <c r="K23" s="150"/>
    </row>
    <row r="24" spans="1:11" hidden="1" x14ac:dyDescent="0.55000000000000004">
      <c r="A24" s="63"/>
      <c r="B24" s="67"/>
      <c r="C24" s="68"/>
      <c r="D24" s="68"/>
      <c r="E24" s="67"/>
      <c r="F24" s="63"/>
      <c r="G24" s="68"/>
      <c r="H24" s="148"/>
      <c r="I24" s="68">
        <f t="shared" si="3"/>
        <v>0</v>
      </c>
      <c r="J24" s="63"/>
      <c r="K24" s="149"/>
    </row>
    <row r="25" spans="1:11" x14ac:dyDescent="0.55000000000000004">
      <c r="A25" s="153"/>
      <c r="B25" s="154" t="s">
        <v>524</v>
      </c>
      <c r="C25" s="155">
        <f>SUM(C14:C24)</f>
        <v>112105.45000000001</v>
      </c>
      <c r="D25" s="155">
        <f>SUM(D14:D24)</f>
        <v>112105.45000000001</v>
      </c>
      <c r="E25" s="156"/>
      <c r="F25" s="157"/>
      <c r="G25" s="155">
        <f>SUM(G14:G24)</f>
        <v>112105.45000000001</v>
      </c>
      <c r="H25" s="158"/>
      <c r="I25" s="155">
        <f>SUM(I14:I24)</f>
        <v>112105.45000000001</v>
      </c>
      <c r="J25" s="159"/>
      <c r="K25" s="160"/>
    </row>
    <row r="26" spans="1:11" hidden="1" x14ac:dyDescent="0.55000000000000004">
      <c r="A26" s="142"/>
      <c r="B26" s="161"/>
      <c r="F26" s="162"/>
      <c r="H26" s="163"/>
      <c r="J26" s="164"/>
      <c r="K26" s="164"/>
    </row>
    <row r="27" spans="1:11" ht="20.399999999999999" hidden="1" customHeight="1" x14ac:dyDescent="0.55000000000000004">
      <c r="A27" s="142"/>
      <c r="B27" s="165"/>
      <c r="C27" s="166"/>
      <c r="D27" s="167"/>
      <c r="E27" s="168"/>
      <c r="F27" s="56" t="s">
        <v>29</v>
      </c>
      <c r="H27" s="169"/>
      <c r="J27" s="170"/>
      <c r="K27" s="171"/>
    </row>
    <row r="28" spans="1:11" hidden="1" x14ac:dyDescent="0.55000000000000004">
      <c r="A28" s="142"/>
      <c r="B28" s="165" t="s">
        <v>30</v>
      </c>
      <c r="C28" s="165" t="s">
        <v>31</v>
      </c>
      <c r="D28" s="172"/>
      <c r="E28" s="173" t="s">
        <v>30</v>
      </c>
      <c r="F28" s="174"/>
      <c r="G28" s="175"/>
      <c r="H28" s="174"/>
      <c r="I28" s="175"/>
      <c r="J28" s="176"/>
      <c r="K28" s="176"/>
    </row>
    <row r="29" spans="1:11" hidden="1" x14ac:dyDescent="0.55000000000000004">
      <c r="A29" s="142"/>
      <c r="B29" s="142" t="s">
        <v>520</v>
      </c>
      <c r="C29" s="177"/>
      <c r="D29" s="172"/>
      <c r="E29" s="142"/>
      <c r="G29" s="55"/>
      <c r="H29" s="55"/>
      <c r="I29" s="55"/>
      <c r="J29" s="55"/>
      <c r="K29" s="55"/>
    </row>
    <row r="30" spans="1:11" hidden="1" x14ac:dyDescent="0.55000000000000004">
      <c r="B30" s="136" t="s">
        <v>134</v>
      </c>
      <c r="C30" s="177"/>
      <c r="D30" s="172"/>
      <c r="E30" s="142"/>
      <c r="F30" s="55"/>
      <c r="G30" s="178" t="s">
        <v>32</v>
      </c>
      <c r="I30" s="178" t="s">
        <v>32</v>
      </c>
    </row>
  </sheetData>
  <mergeCells count="12">
    <mergeCell ref="F4:G4"/>
    <mergeCell ref="H4:I4"/>
    <mergeCell ref="J4:J5"/>
    <mergeCell ref="K4:K5"/>
    <mergeCell ref="A1:K1"/>
    <mergeCell ref="A2:K2"/>
    <mergeCell ref="E3:G3"/>
    <mergeCell ref="A4:A5"/>
    <mergeCell ref="B4:B5"/>
    <mergeCell ref="C4:C5"/>
    <mergeCell ref="D4:D5"/>
    <mergeCell ref="E4:E5"/>
  </mergeCells>
  <pageMargins left="0.31496062992125984" right="0.31496062992125984" top="0.15748031496062992" bottom="0.15748031496062992" header="0.11811023622047245" footer="0.11811023622047245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ED20F-A6BA-4F66-A62B-A6E5D616B7A6}">
  <dimension ref="A1:X23"/>
  <sheetViews>
    <sheetView workbookViewId="0">
      <selection activeCell="B23" sqref="B23"/>
    </sheetView>
  </sheetViews>
  <sheetFormatPr defaultColWidth="9" defaultRowHeight="24" x14ac:dyDescent="0.65"/>
  <cols>
    <col min="1" max="1" width="4.5" style="21" bestFit="1" customWidth="1"/>
    <col min="2" max="2" width="18.8984375" style="21" customWidth="1"/>
    <col min="3" max="3" width="9" style="21"/>
    <col min="4" max="4" width="11.5" style="21" bestFit="1" customWidth="1"/>
    <col min="5" max="5" width="11" style="21" customWidth="1"/>
    <col min="6" max="7" width="9" style="21"/>
    <col min="8" max="8" width="11.3984375" style="21" bestFit="1" customWidth="1"/>
    <col min="9" max="9" width="12" style="21" customWidth="1"/>
    <col min="10" max="10" width="12.09765625" style="21" customWidth="1"/>
    <col min="11" max="11" width="9.09765625" style="21" bestFit="1" customWidth="1"/>
    <col min="12" max="12" width="9" style="21"/>
    <col min="13" max="13" width="15.09765625" style="21" customWidth="1"/>
    <col min="14" max="14" width="19.09765625" style="21" customWidth="1"/>
    <col min="15" max="15" width="15" style="21" customWidth="1"/>
    <col min="16" max="17" width="9" style="21"/>
    <col min="18" max="18" width="9.3984375" style="21" bestFit="1" customWidth="1"/>
    <col min="19" max="16384" width="9" style="21"/>
  </cols>
  <sheetData>
    <row r="1" spans="1:24" x14ac:dyDescent="0.65">
      <c r="A1" s="338" t="s">
        <v>135</v>
      </c>
      <c r="B1" s="338"/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338"/>
      <c r="O1" s="338"/>
      <c r="P1" s="338"/>
      <c r="Q1" s="338"/>
      <c r="R1" s="338"/>
      <c r="S1" s="53"/>
      <c r="T1" s="53"/>
      <c r="U1" s="53"/>
      <c r="V1" s="53"/>
      <c r="W1" s="53"/>
      <c r="X1" s="53"/>
    </row>
    <row r="2" spans="1:24" x14ac:dyDescent="0.65">
      <c r="A2" s="338" t="s">
        <v>301</v>
      </c>
      <c r="B2" s="338"/>
      <c r="C2" s="338"/>
      <c r="D2" s="338"/>
      <c r="E2" s="338"/>
      <c r="F2" s="338"/>
      <c r="G2" s="338"/>
      <c r="H2" s="338"/>
      <c r="I2" s="338"/>
      <c r="J2" s="338"/>
      <c r="K2" s="338"/>
      <c r="L2" s="338"/>
      <c r="M2" s="338"/>
      <c r="N2" s="338"/>
      <c r="O2" s="338"/>
      <c r="P2" s="338"/>
      <c r="Q2" s="338"/>
      <c r="R2" s="338"/>
      <c r="S2" s="20"/>
      <c r="T2" s="20"/>
      <c r="U2" s="20"/>
      <c r="V2" s="20"/>
      <c r="W2" s="20"/>
      <c r="X2" s="20"/>
    </row>
    <row r="3" spans="1:24" x14ac:dyDescent="0.65">
      <c r="A3" s="339" t="s">
        <v>0</v>
      </c>
      <c r="B3" s="339"/>
      <c r="C3" s="339"/>
      <c r="D3" s="339"/>
      <c r="E3" s="339"/>
      <c r="F3" s="339"/>
      <c r="G3" s="339"/>
      <c r="H3" s="339"/>
      <c r="I3" s="339"/>
      <c r="J3" s="339"/>
      <c r="K3" s="339"/>
      <c r="L3" s="339"/>
      <c r="M3" s="339"/>
      <c r="N3" s="339"/>
      <c r="O3" s="339"/>
      <c r="P3" s="339"/>
      <c r="Q3" s="339"/>
      <c r="R3" s="339"/>
      <c r="S3" s="54"/>
      <c r="T3" s="54"/>
      <c r="U3" s="54"/>
      <c r="V3" s="54"/>
      <c r="W3" s="54"/>
      <c r="X3" s="54"/>
    </row>
    <row r="4" spans="1:24" x14ac:dyDescent="0.65">
      <c r="A4" s="340" t="s">
        <v>1</v>
      </c>
      <c r="B4" s="340"/>
      <c r="C4" s="340"/>
      <c r="D4" s="340"/>
      <c r="E4" s="340"/>
      <c r="F4" s="340"/>
      <c r="G4" s="340"/>
      <c r="H4" s="340"/>
      <c r="I4" s="340"/>
      <c r="J4" s="340"/>
      <c r="K4" s="340"/>
      <c r="L4" s="340"/>
      <c r="M4" s="340"/>
      <c r="N4" s="340"/>
      <c r="O4" s="340"/>
      <c r="P4" s="340"/>
      <c r="Q4" s="340"/>
      <c r="R4" s="340"/>
      <c r="S4" s="54"/>
      <c r="T4" s="54"/>
      <c r="U4" s="54"/>
      <c r="V4" s="54"/>
      <c r="W4" s="54"/>
      <c r="X4" s="54"/>
    </row>
    <row r="5" spans="1:24" ht="168" x14ac:dyDescent="0.65">
      <c r="A5" s="22" t="s">
        <v>2</v>
      </c>
      <c r="B5" s="23" t="s">
        <v>3</v>
      </c>
      <c r="C5" s="24" t="s">
        <v>4</v>
      </c>
      <c r="D5" s="25" t="s">
        <v>5</v>
      </c>
      <c r="E5" s="24" t="s">
        <v>6</v>
      </c>
      <c r="F5" s="24" t="s">
        <v>7</v>
      </c>
      <c r="G5" s="25" t="s">
        <v>8</v>
      </c>
      <c r="H5" s="26" t="s">
        <v>9</v>
      </c>
      <c r="I5" s="26" t="s">
        <v>10</v>
      </c>
      <c r="J5" s="26" t="s">
        <v>11</v>
      </c>
      <c r="K5" s="27" t="s">
        <v>12</v>
      </c>
      <c r="L5" s="28" t="s">
        <v>13</v>
      </c>
      <c r="M5" s="29" t="s">
        <v>14</v>
      </c>
      <c r="N5" s="24" t="s">
        <v>15</v>
      </c>
      <c r="O5" s="24" t="s">
        <v>16</v>
      </c>
      <c r="P5" s="30" t="s">
        <v>17</v>
      </c>
      <c r="Q5" s="22" t="s">
        <v>18</v>
      </c>
      <c r="R5" s="22" t="s">
        <v>19</v>
      </c>
    </row>
    <row r="6" spans="1:24" ht="120" x14ac:dyDescent="0.65">
      <c r="A6" s="31">
        <v>1</v>
      </c>
      <c r="B6" s="48" t="s">
        <v>259</v>
      </c>
      <c r="C6" s="32"/>
      <c r="D6" s="31"/>
      <c r="E6" s="31" t="s">
        <v>20</v>
      </c>
      <c r="F6" s="31" t="s">
        <v>21</v>
      </c>
      <c r="G6" s="31" t="s">
        <v>22</v>
      </c>
      <c r="H6" s="33">
        <v>11700</v>
      </c>
      <c r="I6" s="33">
        <f>+H6</f>
        <v>11700</v>
      </c>
      <c r="J6" s="33">
        <f>+I6</f>
        <v>11700</v>
      </c>
      <c r="K6" s="34">
        <f>+H6-I6</f>
        <v>0</v>
      </c>
      <c r="L6" s="34"/>
      <c r="M6" s="31" t="s">
        <v>208</v>
      </c>
      <c r="N6" s="35" t="str">
        <f>+M6</f>
        <v>สถานีบริการน้ำมันเชื้อเพลิงเพื่อสวัสดิการกองทัพอากาศ (1)
(ถนนลำลูกกา)</v>
      </c>
      <c r="O6" s="36" t="s">
        <v>109</v>
      </c>
      <c r="P6" s="31" t="s">
        <v>24</v>
      </c>
      <c r="Q6" s="37" t="s">
        <v>260</v>
      </c>
      <c r="R6" s="38">
        <v>244104</v>
      </c>
    </row>
    <row r="7" spans="1:24" ht="96" x14ac:dyDescent="0.65">
      <c r="A7" s="31">
        <v>2</v>
      </c>
      <c r="B7" s="49" t="s">
        <v>268</v>
      </c>
      <c r="C7" s="40"/>
      <c r="D7" s="41"/>
      <c r="E7" s="31" t="s">
        <v>20</v>
      </c>
      <c r="F7" s="31" t="s">
        <v>21</v>
      </c>
      <c r="G7" s="39" t="s">
        <v>22</v>
      </c>
      <c r="H7" s="33">
        <v>960</v>
      </c>
      <c r="I7" s="33">
        <f t="shared" ref="I7:J7" si="0">+H7</f>
        <v>960</v>
      </c>
      <c r="J7" s="33">
        <f t="shared" si="0"/>
        <v>960</v>
      </c>
      <c r="K7" s="42">
        <f t="shared" ref="K7:K10" si="1">+H7-J7</f>
        <v>0</v>
      </c>
      <c r="L7" s="42"/>
      <c r="M7" s="31" t="s">
        <v>55</v>
      </c>
      <c r="N7" s="35" t="str">
        <f t="shared" ref="N7" si="2">+M7</f>
        <v>บริษัทอุดมภัณฑ์เปเปอร์ จำกัด</v>
      </c>
      <c r="O7" s="36" t="s">
        <v>26</v>
      </c>
      <c r="P7" s="31" t="s">
        <v>27</v>
      </c>
      <c r="Q7" s="37" t="s">
        <v>269</v>
      </c>
      <c r="R7" s="38">
        <v>24938</v>
      </c>
    </row>
    <row r="8" spans="1:24" ht="72" x14ac:dyDescent="0.65">
      <c r="A8" s="31">
        <v>3</v>
      </c>
      <c r="B8" s="49" t="s">
        <v>261</v>
      </c>
      <c r="C8" s="40"/>
      <c r="D8" s="41"/>
      <c r="E8" s="31" t="s">
        <v>20</v>
      </c>
      <c r="F8" s="31" t="s">
        <v>21</v>
      </c>
      <c r="G8" s="39" t="s">
        <v>22</v>
      </c>
      <c r="H8" s="33">
        <v>690</v>
      </c>
      <c r="I8" s="33">
        <f>+H8</f>
        <v>690</v>
      </c>
      <c r="J8" s="33">
        <f>+I8</f>
        <v>690</v>
      </c>
      <c r="K8" s="42">
        <f>+H8-J8</f>
        <v>0</v>
      </c>
      <c r="L8" s="42"/>
      <c r="M8" s="31" t="s">
        <v>264</v>
      </c>
      <c r="N8" s="35" t="str">
        <f>+M8</f>
        <v>บริษัทแอดไวซ์ ไอที อินฟินิท จำกัด (มหาชน)</v>
      </c>
      <c r="O8" s="36" t="s">
        <v>262</v>
      </c>
      <c r="P8" s="31" t="s">
        <v>27</v>
      </c>
      <c r="Q8" s="37" t="s">
        <v>263</v>
      </c>
      <c r="R8" s="38">
        <v>24936</v>
      </c>
    </row>
    <row r="9" spans="1:24" ht="96" x14ac:dyDescent="0.65">
      <c r="A9" s="31">
        <v>4</v>
      </c>
      <c r="B9" s="49" t="s">
        <v>265</v>
      </c>
      <c r="C9" s="40"/>
      <c r="D9" s="41"/>
      <c r="E9" s="31" t="s">
        <v>20</v>
      </c>
      <c r="F9" s="31" t="s">
        <v>21</v>
      </c>
      <c r="G9" s="39" t="s">
        <v>22</v>
      </c>
      <c r="H9" s="33">
        <v>432</v>
      </c>
      <c r="I9" s="33">
        <f>+H9</f>
        <v>432</v>
      </c>
      <c r="J9" s="33">
        <f>+I9</f>
        <v>432</v>
      </c>
      <c r="K9" s="42">
        <f>+H9-J9</f>
        <v>0</v>
      </c>
      <c r="L9" s="42"/>
      <c r="M9" s="31" t="s">
        <v>266</v>
      </c>
      <c r="N9" s="35" t="str">
        <f>+M9</f>
        <v>นางวิลัยวรรณ จุ้ยยพันธ์ดี</v>
      </c>
      <c r="O9" s="36" t="s">
        <v>42</v>
      </c>
      <c r="P9" s="31" t="s">
        <v>27</v>
      </c>
      <c r="Q9" s="37" t="s">
        <v>267</v>
      </c>
      <c r="R9" s="38">
        <v>24946</v>
      </c>
    </row>
    <row r="10" spans="1:24" ht="96" x14ac:dyDescent="0.65">
      <c r="A10" s="31">
        <v>5</v>
      </c>
      <c r="B10" s="49" t="s">
        <v>271</v>
      </c>
      <c r="C10" s="40"/>
      <c r="D10" s="41"/>
      <c r="E10" s="31" t="s">
        <v>20</v>
      </c>
      <c r="F10" s="31" t="s">
        <v>21</v>
      </c>
      <c r="G10" s="39" t="s">
        <v>22</v>
      </c>
      <c r="H10" s="33">
        <v>2100</v>
      </c>
      <c r="I10" s="33">
        <f t="shared" ref="I10:J10" si="3">+H10</f>
        <v>2100</v>
      </c>
      <c r="J10" s="33">
        <f t="shared" si="3"/>
        <v>2100</v>
      </c>
      <c r="K10" s="42">
        <f t="shared" si="1"/>
        <v>0</v>
      </c>
      <c r="L10" s="42"/>
      <c r="M10" s="31" t="s">
        <v>242</v>
      </c>
      <c r="N10" s="35" t="str">
        <f t="shared" ref="N10" si="4">+M10</f>
        <v>นายมานิตย์  วัฒนพานิช</v>
      </c>
      <c r="O10" s="36" t="s">
        <v>62</v>
      </c>
      <c r="P10" s="31" t="s">
        <v>27</v>
      </c>
      <c r="Q10" s="37" t="s">
        <v>272</v>
      </c>
      <c r="R10" s="38">
        <v>24957</v>
      </c>
    </row>
    <row r="11" spans="1:24" ht="96" x14ac:dyDescent="0.65">
      <c r="A11" s="31">
        <v>6</v>
      </c>
      <c r="B11" s="49" t="s">
        <v>273</v>
      </c>
      <c r="C11" s="40"/>
      <c r="D11" s="43"/>
      <c r="E11" s="31" t="s">
        <v>20</v>
      </c>
      <c r="F11" s="31" t="s">
        <v>21</v>
      </c>
      <c r="G11" s="39" t="s">
        <v>22</v>
      </c>
      <c r="H11" s="44">
        <v>1070</v>
      </c>
      <c r="I11" s="33">
        <f>+H11</f>
        <v>1070</v>
      </c>
      <c r="J11" s="33">
        <f>+I11</f>
        <v>1070</v>
      </c>
      <c r="K11" s="42">
        <f>+H11-J11</f>
        <v>0</v>
      </c>
      <c r="L11" s="42"/>
      <c r="M11" s="31" t="s">
        <v>28</v>
      </c>
      <c r="N11" s="35" t="str">
        <f>+M11</f>
        <v xml:space="preserve"> จี แอนด์ จี 
ดริ้งกิ้ง  วอเตอร์</v>
      </c>
      <c r="O11" s="36" t="s">
        <v>43</v>
      </c>
      <c r="P11" s="31" t="s">
        <v>27</v>
      </c>
      <c r="Q11" s="45" t="s">
        <v>275</v>
      </c>
      <c r="R11" s="38">
        <v>24956</v>
      </c>
    </row>
    <row r="12" spans="1:24" ht="120" x14ac:dyDescent="0.65">
      <c r="A12" s="31">
        <v>7</v>
      </c>
      <c r="B12" s="48" t="s">
        <v>276</v>
      </c>
      <c r="C12" s="32"/>
      <c r="D12" s="31"/>
      <c r="E12" s="31" t="s">
        <v>20</v>
      </c>
      <c r="F12" s="31" t="s">
        <v>21</v>
      </c>
      <c r="G12" s="31" t="s">
        <v>22</v>
      </c>
      <c r="H12" s="33">
        <v>15000</v>
      </c>
      <c r="I12" s="33">
        <f>+H12</f>
        <v>15000</v>
      </c>
      <c r="J12" s="33">
        <f>+I12</f>
        <v>15000</v>
      </c>
      <c r="K12" s="34">
        <f>+H12-I12</f>
        <v>0</v>
      </c>
      <c r="L12" s="34"/>
      <c r="M12" s="31" t="s">
        <v>208</v>
      </c>
      <c r="N12" s="35" t="str">
        <f>+M12</f>
        <v>สถานีบริการน้ำมันเชื้อเพลิงเพื่อสวัสดิการกองทัพอากาศ (1)
(ถนนลำลูกกา)</v>
      </c>
      <c r="O12" s="36" t="s">
        <v>109</v>
      </c>
      <c r="P12" s="31" t="s">
        <v>24</v>
      </c>
      <c r="Q12" s="37" t="s">
        <v>277</v>
      </c>
      <c r="R12" s="38">
        <v>244135</v>
      </c>
    </row>
    <row r="13" spans="1:24" ht="72" x14ac:dyDescent="0.65">
      <c r="A13" s="31">
        <v>8</v>
      </c>
      <c r="B13" s="49" t="s">
        <v>271</v>
      </c>
      <c r="C13" s="40"/>
      <c r="D13" s="41"/>
      <c r="E13" s="31" t="s">
        <v>20</v>
      </c>
      <c r="F13" s="31" t="s">
        <v>21</v>
      </c>
      <c r="G13" s="39" t="s">
        <v>22</v>
      </c>
      <c r="H13" s="33">
        <v>2800</v>
      </c>
      <c r="I13" s="33">
        <f t="shared" ref="I13:J13" si="5">+H13</f>
        <v>2800</v>
      </c>
      <c r="J13" s="33">
        <f t="shared" si="5"/>
        <v>2800</v>
      </c>
      <c r="K13" s="42">
        <f t="shared" ref="K13" si="6">+H13-J13</f>
        <v>0</v>
      </c>
      <c r="L13" s="42"/>
      <c r="M13" s="31" t="s">
        <v>242</v>
      </c>
      <c r="N13" s="35" t="str">
        <f t="shared" ref="N13" si="7">+M13</f>
        <v>นายมานิตย์  วัฒนพานิช</v>
      </c>
      <c r="O13" s="36" t="s">
        <v>62</v>
      </c>
      <c r="P13" s="31" t="s">
        <v>27</v>
      </c>
      <c r="Q13" s="37" t="s">
        <v>278</v>
      </c>
      <c r="R13" s="38">
        <v>24971</v>
      </c>
    </row>
    <row r="14" spans="1:24" ht="96" x14ac:dyDescent="0.65">
      <c r="A14" s="31">
        <v>9</v>
      </c>
      <c r="B14" s="49" t="s">
        <v>279</v>
      </c>
      <c r="C14" s="40"/>
      <c r="D14" s="43"/>
      <c r="E14" s="31" t="s">
        <v>20</v>
      </c>
      <c r="F14" s="31" t="s">
        <v>21</v>
      </c>
      <c r="G14" s="39" t="s">
        <v>22</v>
      </c>
      <c r="H14" s="44">
        <v>1112.8</v>
      </c>
      <c r="I14" s="33">
        <f t="shared" ref="I14:J16" si="8">+H14</f>
        <v>1112.8</v>
      </c>
      <c r="J14" s="33">
        <f t="shared" si="8"/>
        <v>1112.8</v>
      </c>
      <c r="K14" s="42">
        <f>+H14-J14</f>
        <v>0</v>
      </c>
      <c r="L14" s="42"/>
      <c r="M14" s="31" t="s">
        <v>28</v>
      </c>
      <c r="N14" s="35" t="str">
        <f>+M14</f>
        <v xml:space="preserve"> จี แอนด์ จี 
ดริ้งกิ้ง  วอเตอร์</v>
      </c>
      <c r="O14" s="36" t="s">
        <v>43</v>
      </c>
      <c r="P14" s="31" t="s">
        <v>27</v>
      </c>
      <c r="Q14" s="45" t="s">
        <v>280</v>
      </c>
      <c r="R14" s="38">
        <v>24988</v>
      </c>
    </row>
    <row r="15" spans="1:24" ht="96" x14ac:dyDescent="0.65">
      <c r="A15" s="31">
        <v>10</v>
      </c>
      <c r="B15" s="49" t="s">
        <v>281</v>
      </c>
      <c r="C15" s="40"/>
      <c r="D15" s="41"/>
      <c r="E15" s="31" t="s">
        <v>20</v>
      </c>
      <c r="F15" s="31" t="s">
        <v>21</v>
      </c>
      <c r="G15" s="39" t="s">
        <v>22</v>
      </c>
      <c r="H15" s="44">
        <v>595</v>
      </c>
      <c r="I15" s="33">
        <f t="shared" si="8"/>
        <v>595</v>
      </c>
      <c r="J15" s="33">
        <f t="shared" si="8"/>
        <v>595</v>
      </c>
      <c r="K15" s="42">
        <f>+H15-J15</f>
        <v>0</v>
      </c>
      <c r="L15" s="42"/>
      <c r="M15" s="31" t="s">
        <v>282</v>
      </c>
      <c r="N15" s="35" t="str">
        <f>+M15</f>
        <v>บริษัทมหาชน จำกัด ซีพีแอ็กซ์ตร้า</v>
      </c>
      <c r="O15" s="36" t="s">
        <v>283</v>
      </c>
      <c r="P15" s="31" t="s">
        <v>27</v>
      </c>
      <c r="Q15" s="45" t="s">
        <v>284</v>
      </c>
      <c r="R15" s="38">
        <v>24993</v>
      </c>
    </row>
    <row r="16" spans="1:24" ht="120" x14ac:dyDescent="0.65">
      <c r="A16" s="31">
        <v>11</v>
      </c>
      <c r="B16" s="48" t="s">
        <v>285</v>
      </c>
      <c r="C16" s="32"/>
      <c r="D16" s="50"/>
      <c r="E16" s="31" t="s">
        <v>20</v>
      </c>
      <c r="F16" s="31" t="s">
        <v>21</v>
      </c>
      <c r="G16" s="31" t="s">
        <v>22</v>
      </c>
      <c r="H16" s="33">
        <v>13100</v>
      </c>
      <c r="I16" s="33">
        <f t="shared" si="8"/>
        <v>13100</v>
      </c>
      <c r="J16" s="33">
        <f t="shared" si="8"/>
        <v>13100</v>
      </c>
      <c r="K16" s="34">
        <f>+H16-I16</f>
        <v>0</v>
      </c>
      <c r="L16" s="34"/>
      <c r="M16" s="31" t="s">
        <v>208</v>
      </c>
      <c r="N16" s="35" t="str">
        <f>+M16</f>
        <v>สถานีบริการน้ำมันเชื้อเพลิงเพื่อสวัสดิการกองทัพอากาศ (1)
(ถนนลำลูกกา)</v>
      </c>
      <c r="O16" s="36" t="s">
        <v>109</v>
      </c>
      <c r="P16" s="31" t="s">
        <v>24</v>
      </c>
      <c r="Q16" s="31" t="s">
        <v>289</v>
      </c>
      <c r="R16" s="46">
        <v>244165</v>
      </c>
    </row>
    <row r="17" spans="1:18" ht="96" x14ac:dyDescent="0.65">
      <c r="A17" s="31">
        <v>12</v>
      </c>
      <c r="B17" s="49" t="s">
        <v>286</v>
      </c>
      <c r="C17" s="40"/>
      <c r="D17" s="51"/>
      <c r="E17" s="31" t="s">
        <v>20</v>
      </c>
      <c r="F17" s="31" t="s">
        <v>21</v>
      </c>
      <c r="G17" s="39" t="s">
        <v>22</v>
      </c>
      <c r="H17" s="33">
        <v>1583.6</v>
      </c>
      <c r="I17" s="33">
        <f t="shared" ref="I17:J19" si="9">+H17</f>
        <v>1583.6</v>
      </c>
      <c r="J17" s="33">
        <f t="shared" si="9"/>
        <v>1583.6</v>
      </c>
      <c r="K17" s="42">
        <f t="shared" ref="K17" si="10">+H17-J17</f>
        <v>0</v>
      </c>
      <c r="L17" s="42"/>
      <c r="M17" s="31" t="s">
        <v>28</v>
      </c>
      <c r="N17" s="31" t="s">
        <v>28</v>
      </c>
      <c r="O17" s="36" t="s">
        <v>43</v>
      </c>
      <c r="P17" s="31" t="s">
        <v>27</v>
      </c>
      <c r="Q17" s="39" t="s">
        <v>287</v>
      </c>
      <c r="R17" s="46">
        <v>25019</v>
      </c>
    </row>
    <row r="18" spans="1:18" ht="72" x14ac:dyDescent="0.65">
      <c r="A18" s="31">
        <v>13</v>
      </c>
      <c r="B18" s="48" t="s">
        <v>291</v>
      </c>
      <c r="C18" s="32"/>
      <c r="D18" s="52"/>
      <c r="E18" s="31" t="s">
        <v>20</v>
      </c>
      <c r="F18" s="31" t="s">
        <v>21</v>
      </c>
      <c r="G18" s="31" t="s">
        <v>22</v>
      </c>
      <c r="H18" s="33">
        <v>600</v>
      </c>
      <c r="I18" s="33">
        <f t="shared" si="9"/>
        <v>600</v>
      </c>
      <c r="J18" s="33">
        <f t="shared" si="9"/>
        <v>600</v>
      </c>
      <c r="K18" s="34">
        <f>+H18-J18</f>
        <v>0</v>
      </c>
      <c r="L18" s="34"/>
      <c r="M18" s="31" t="s">
        <v>288</v>
      </c>
      <c r="N18" s="35" t="str">
        <f>+M18</f>
        <v>น.ส.เมทิกา วัฒนาดิษกุล</v>
      </c>
      <c r="O18" s="47">
        <v>3130300268568</v>
      </c>
      <c r="P18" s="31" t="s">
        <v>27</v>
      </c>
      <c r="Q18" s="31" t="s">
        <v>290</v>
      </c>
      <c r="R18" s="46">
        <v>25008</v>
      </c>
    </row>
    <row r="19" spans="1:18" ht="72" x14ac:dyDescent="0.65">
      <c r="A19" s="31">
        <v>14</v>
      </c>
      <c r="B19" s="48" t="s">
        <v>297</v>
      </c>
      <c r="C19" s="32"/>
      <c r="D19" s="52"/>
      <c r="E19" s="31"/>
      <c r="F19" s="31" t="s">
        <v>21</v>
      </c>
      <c r="G19" s="31" t="s">
        <v>22</v>
      </c>
      <c r="H19" s="33">
        <v>45000</v>
      </c>
      <c r="I19" s="33">
        <f t="shared" si="9"/>
        <v>45000</v>
      </c>
      <c r="J19" s="33">
        <f t="shared" si="9"/>
        <v>45000</v>
      </c>
      <c r="K19" s="34">
        <f>+H19-J19</f>
        <v>0</v>
      </c>
      <c r="L19" s="34"/>
      <c r="M19" s="31" t="s">
        <v>298</v>
      </c>
      <c r="N19" s="35" t="s">
        <v>298</v>
      </c>
      <c r="O19" s="36" t="s">
        <v>299</v>
      </c>
      <c r="P19" s="31" t="s">
        <v>27</v>
      </c>
      <c r="Q19" s="31" t="s">
        <v>300</v>
      </c>
      <c r="R19" s="46">
        <v>25111</v>
      </c>
    </row>
    <row r="20" spans="1:18" ht="120" x14ac:dyDescent="0.65">
      <c r="A20" s="31">
        <v>15</v>
      </c>
      <c r="B20" s="48" t="s">
        <v>285</v>
      </c>
      <c r="C20" s="32"/>
      <c r="D20" s="50"/>
      <c r="E20" s="31" t="s">
        <v>20</v>
      </c>
      <c r="F20" s="31" t="s">
        <v>21</v>
      </c>
      <c r="G20" s="31" t="s">
        <v>22</v>
      </c>
      <c r="H20" s="33">
        <v>13100</v>
      </c>
      <c r="I20" s="33">
        <f>+H20</f>
        <v>13100</v>
      </c>
      <c r="J20" s="33">
        <f>+I20</f>
        <v>13100</v>
      </c>
      <c r="K20" s="34">
        <f>+H20-I20</f>
        <v>0</v>
      </c>
      <c r="L20" s="34"/>
      <c r="M20" s="31" t="s">
        <v>208</v>
      </c>
      <c r="N20" s="35" t="str">
        <f>+M20</f>
        <v>สถานีบริการน้ำมันเชื้อเพลิงเพื่อสวัสดิการกองทัพอากาศ (1)
(ถนนลำลูกกา)</v>
      </c>
      <c r="O20" s="36" t="s">
        <v>109</v>
      </c>
      <c r="P20" s="31" t="s">
        <v>24</v>
      </c>
      <c r="Q20" s="31" t="s">
        <v>289</v>
      </c>
      <c r="R20" s="46">
        <v>244165</v>
      </c>
    </row>
    <row r="21" spans="1:18" ht="96" x14ac:dyDescent="0.65">
      <c r="A21" s="31">
        <v>16</v>
      </c>
      <c r="B21" s="49" t="s">
        <v>286</v>
      </c>
      <c r="C21" s="40"/>
      <c r="D21" s="51"/>
      <c r="E21" s="31" t="s">
        <v>20</v>
      </c>
      <c r="F21" s="31" t="s">
        <v>21</v>
      </c>
      <c r="G21" s="39" t="s">
        <v>22</v>
      </c>
      <c r="H21" s="33">
        <v>1583.6</v>
      </c>
      <c r="I21" s="33">
        <f t="shared" ref="I21:J23" si="11">+H21</f>
        <v>1583.6</v>
      </c>
      <c r="J21" s="33">
        <f t="shared" si="11"/>
        <v>1583.6</v>
      </c>
      <c r="K21" s="42">
        <f t="shared" ref="K21" si="12">+H21-J21</f>
        <v>0</v>
      </c>
      <c r="L21" s="42"/>
      <c r="M21" s="31" t="s">
        <v>28</v>
      </c>
      <c r="N21" s="31" t="s">
        <v>28</v>
      </c>
      <c r="O21" s="36" t="s">
        <v>43</v>
      </c>
      <c r="P21" s="31" t="s">
        <v>27</v>
      </c>
      <c r="Q21" s="39" t="s">
        <v>287</v>
      </c>
      <c r="R21" s="46">
        <v>25019</v>
      </c>
    </row>
    <row r="22" spans="1:18" ht="72" x14ac:dyDescent="0.65">
      <c r="A22" s="31">
        <v>17</v>
      </c>
      <c r="B22" s="48" t="s">
        <v>291</v>
      </c>
      <c r="C22" s="32"/>
      <c r="D22" s="52"/>
      <c r="E22" s="31" t="s">
        <v>20</v>
      </c>
      <c r="F22" s="31" t="s">
        <v>21</v>
      </c>
      <c r="G22" s="31" t="s">
        <v>22</v>
      </c>
      <c r="H22" s="33">
        <v>600</v>
      </c>
      <c r="I22" s="33">
        <f t="shared" si="11"/>
        <v>600</v>
      </c>
      <c r="J22" s="33">
        <f t="shared" si="11"/>
        <v>600</v>
      </c>
      <c r="K22" s="34">
        <f>+H22-J22</f>
        <v>0</v>
      </c>
      <c r="L22" s="34"/>
      <c r="M22" s="31" t="s">
        <v>288</v>
      </c>
      <c r="N22" s="35" t="str">
        <f>+M22</f>
        <v>น.ส.เมทิกา วัฒนาดิษกุล</v>
      </c>
      <c r="O22" s="47">
        <v>3130300268568</v>
      </c>
      <c r="P22" s="31" t="s">
        <v>27</v>
      </c>
      <c r="Q22" s="31" t="s">
        <v>290</v>
      </c>
      <c r="R22" s="46">
        <v>25008</v>
      </c>
    </row>
    <row r="23" spans="1:18" ht="72" x14ac:dyDescent="0.65">
      <c r="A23" s="31">
        <v>18</v>
      </c>
      <c r="B23" s="48" t="s">
        <v>297</v>
      </c>
      <c r="C23" s="32"/>
      <c r="D23" s="52"/>
      <c r="E23" s="31"/>
      <c r="F23" s="31" t="s">
        <v>21</v>
      </c>
      <c r="G23" s="31" t="s">
        <v>22</v>
      </c>
      <c r="H23" s="33">
        <v>45000</v>
      </c>
      <c r="I23" s="33">
        <f t="shared" si="11"/>
        <v>45000</v>
      </c>
      <c r="J23" s="33">
        <f t="shared" si="11"/>
        <v>45000</v>
      </c>
      <c r="K23" s="34">
        <f>+H23-J23</f>
        <v>0</v>
      </c>
      <c r="L23" s="34"/>
      <c r="M23" s="31" t="s">
        <v>298</v>
      </c>
      <c r="N23" s="35" t="s">
        <v>298</v>
      </c>
      <c r="O23" s="36" t="s">
        <v>299</v>
      </c>
      <c r="P23" s="31" t="s">
        <v>27</v>
      </c>
      <c r="Q23" s="31" t="s">
        <v>300</v>
      </c>
      <c r="R23" s="46">
        <v>25111</v>
      </c>
    </row>
  </sheetData>
  <mergeCells count="4">
    <mergeCell ref="A1:R1"/>
    <mergeCell ref="A2:R2"/>
    <mergeCell ref="A3:R3"/>
    <mergeCell ref="A4:R4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DC813-3533-4CA1-A092-A7166AC91C74}">
  <dimension ref="A1:K58"/>
  <sheetViews>
    <sheetView tabSelected="1" zoomScaleNormal="100" zoomScaleSheetLayoutView="70" workbookViewId="0">
      <selection activeCell="A55" sqref="A55:XFD58"/>
    </sheetView>
  </sheetViews>
  <sheetFormatPr defaultColWidth="9" defaultRowHeight="18.600000000000001" x14ac:dyDescent="0.55000000000000004"/>
  <cols>
    <col min="1" max="1" width="4.796875" style="231" customWidth="1"/>
    <col min="2" max="2" width="24.09765625" style="231" customWidth="1"/>
    <col min="3" max="3" width="9.8984375" style="231" customWidth="1"/>
    <col min="4" max="4" width="10.19921875" style="231" customWidth="1"/>
    <col min="5" max="5" width="8.19921875" style="231" customWidth="1"/>
    <col min="6" max="6" width="16.8984375" style="231" customWidth="1"/>
    <col min="7" max="7" width="10" style="231" customWidth="1"/>
    <col min="8" max="8" width="17.3984375" style="231" customWidth="1"/>
    <col min="9" max="9" width="13" style="231" customWidth="1"/>
    <col min="10" max="10" width="7.3984375" style="231" customWidth="1"/>
    <col min="11" max="11" width="13" style="231" customWidth="1"/>
    <col min="12" max="16384" width="9" style="231"/>
  </cols>
  <sheetData>
    <row r="1" spans="1:11" x14ac:dyDescent="0.55000000000000004">
      <c r="A1" s="341" t="s">
        <v>552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</row>
    <row r="2" spans="1:11" x14ac:dyDescent="0.55000000000000004">
      <c r="A2" s="342" t="s">
        <v>513</v>
      </c>
      <c r="B2" s="342"/>
      <c r="C2" s="342"/>
      <c r="D2" s="342"/>
      <c r="E2" s="342"/>
      <c r="F2" s="342"/>
      <c r="G2" s="342"/>
      <c r="H2" s="342"/>
      <c r="I2" s="342"/>
      <c r="J2" s="342"/>
      <c r="K2" s="342"/>
    </row>
    <row r="3" spans="1:11" x14ac:dyDescent="0.55000000000000004">
      <c r="B3" s="270"/>
      <c r="C3" s="270"/>
      <c r="D3" s="270"/>
      <c r="E3" s="343" t="s">
        <v>599</v>
      </c>
      <c r="F3" s="343"/>
      <c r="G3" s="343"/>
      <c r="H3" s="270"/>
      <c r="I3" s="270"/>
      <c r="J3" s="270"/>
      <c r="K3" s="271" t="s">
        <v>519</v>
      </c>
    </row>
    <row r="4" spans="1:11" s="272" customFormat="1" ht="40.200000000000003" customHeight="1" x14ac:dyDescent="0.25">
      <c r="A4" s="311" t="s">
        <v>2</v>
      </c>
      <c r="B4" s="312" t="s">
        <v>3</v>
      </c>
      <c r="C4" s="313" t="s">
        <v>515</v>
      </c>
      <c r="D4" s="313" t="s">
        <v>516</v>
      </c>
      <c r="E4" s="312" t="s">
        <v>514</v>
      </c>
      <c r="F4" s="314" t="s">
        <v>517</v>
      </c>
      <c r="G4" s="315"/>
      <c r="H4" s="316" t="s">
        <v>518</v>
      </c>
      <c r="I4" s="317"/>
      <c r="J4" s="318" t="s">
        <v>17</v>
      </c>
      <c r="K4" s="311" t="s">
        <v>18</v>
      </c>
    </row>
    <row r="5" spans="1:11" s="272" customFormat="1" ht="52.8" customHeight="1" x14ac:dyDescent="0.25">
      <c r="A5" s="311"/>
      <c r="B5" s="312"/>
      <c r="C5" s="313"/>
      <c r="D5" s="313"/>
      <c r="E5" s="312"/>
      <c r="F5" s="79" t="s">
        <v>14</v>
      </c>
      <c r="G5" s="78" t="s">
        <v>588</v>
      </c>
      <c r="H5" s="80" t="s">
        <v>15</v>
      </c>
      <c r="I5" s="79" t="s">
        <v>11</v>
      </c>
      <c r="J5" s="319"/>
      <c r="K5" s="311"/>
    </row>
    <row r="6" spans="1:11" ht="55.8" x14ac:dyDescent="0.55000000000000004">
      <c r="A6" s="116">
        <v>1</v>
      </c>
      <c r="B6" s="273" t="s">
        <v>407</v>
      </c>
      <c r="C6" s="274">
        <v>13500</v>
      </c>
      <c r="D6" s="274">
        <f>+C6</f>
        <v>13500</v>
      </c>
      <c r="E6" s="116" t="s">
        <v>22</v>
      </c>
      <c r="F6" s="116" t="s">
        <v>600</v>
      </c>
      <c r="G6" s="274">
        <f>+D6</f>
        <v>13500</v>
      </c>
      <c r="H6" s="275" t="str">
        <f>+F6</f>
        <v>สถานีบริการน้ำมันเชื้อเพลิงเพื่อสวัสดิการกองทัพอากาศ (1)(ถนนลำลูกกา)</v>
      </c>
      <c r="I6" s="274">
        <f>+G6</f>
        <v>13500</v>
      </c>
      <c r="J6" s="116" t="s">
        <v>27</v>
      </c>
      <c r="K6" s="116" t="s">
        <v>408</v>
      </c>
    </row>
    <row r="7" spans="1:11" ht="46.2" customHeight="1" x14ac:dyDescent="0.55000000000000004">
      <c r="A7" s="116">
        <v>2</v>
      </c>
      <c r="B7" s="117" t="s">
        <v>591</v>
      </c>
      <c r="C7" s="276">
        <v>4000</v>
      </c>
      <c r="D7" s="277">
        <f>+C7</f>
        <v>4000</v>
      </c>
      <c r="E7" s="119" t="s">
        <v>22</v>
      </c>
      <c r="F7" s="116" t="s">
        <v>55</v>
      </c>
      <c r="G7" s="274">
        <f t="shared" ref="G7:G52" si="0">+D7</f>
        <v>4000</v>
      </c>
      <c r="H7" s="275" t="str">
        <f t="shared" ref="H7:I47" si="1">+F7</f>
        <v>บริษัทอุดมภัณฑ์เปเปอร์ จำกัด</v>
      </c>
      <c r="I7" s="274">
        <f>+G7</f>
        <v>4000</v>
      </c>
      <c r="J7" s="116" t="s">
        <v>27</v>
      </c>
      <c r="K7" s="116" t="s">
        <v>431</v>
      </c>
    </row>
    <row r="8" spans="1:11" ht="55.8" x14ac:dyDescent="0.55000000000000004">
      <c r="A8" s="116">
        <v>3</v>
      </c>
      <c r="B8" s="117" t="s">
        <v>592</v>
      </c>
      <c r="C8" s="276">
        <v>4200</v>
      </c>
      <c r="D8" s="277">
        <f t="shared" ref="D8:D10" si="2">+C8</f>
        <v>4200</v>
      </c>
      <c r="E8" s="119" t="s">
        <v>22</v>
      </c>
      <c r="F8" s="116" t="s">
        <v>55</v>
      </c>
      <c r="G8" s="274">
        <f t="shared" si="0"/>
        <v>4200</v>
      </c>
      <c r="H8" s="275" t="str">
        <f t="shared" si="1"/>
        <v>บริษัทอุดมภัณฑ์เปเปอร์ จำกัด</v>
      </c>
      <c r="I8" s="277">
        <f>+G8</f>
        <v>4200</v>
      </c>
      <c r="J8" s="119" t="s">
        <v>27</v>
      </c>
      <c r="K8" s="116" t="s">
        <v>433</v>
      </c>
    </row>
    <row r="9" spans="1:11" ht="93" x14ac:dyDescent="0.55000000000000004">
      <c r="A9" s="116">
        <v>4</v>
      </c>
      <c r="B9" s="117" t="s">
        <v>593</v>
      </c>
      <c r="C9" s="276">
        <v>1780</v>
      </c>
      <c r="D9" s="277">
        <f t="shared" si="2"/>
        <v>1780</v>
      </c>
      <c r="E9" s="119" t="s">
        <v>22</v>
      </c>
      <c r="F9" s="116" t="s">
        <v>55</v>
      </c>
      <c r="G9" s="274">
        <f t="shared" si="0"/>
        <v>1780</v>
      </c>
      <c r="H9" s="275" t="str">
        <f t="shared" si="1"/>
        <v>บริษัทอุดมภัณฑ์เปเปอร์ จำกัด</v>
      </c>
      <c r="I9" s="277">
        <f>+G9</f>
        <v>1780</v>
      </c>
      <c r="J9" s="119" t="s">
        <v>27</v>
      </c>
      <c r="K9" s="116" t="s">
        <v>434</v>
      </c>
    </row>
    <row r="10" spans="1:11" ht="74.400000000000006" x14ac:dyDescent="0.55000000000000004">
      <c r="A10" s="116">
        <v>5</v>
      </c>
      <c r="B10" s="117" t="s">
        <v>594</v>
      </c>
      <c r="C10" s="276">
        <v>2730</v>
      </c>
      <c r="D10" s="277">
        <f t="shared" si="2"/>
        <v>2730</v>
      </c>
      <c r="E10" s="119" t="s">
        <v>22</v>
      </c>
      <c r="F10" s="116" t="s">
        <v>55</v>
      </c>
      <c r="G10" s="274">
        <f t="shared" si="0"/>
        <v>2730</v>
      </c>
      <c r="H10" s="275" t="str">
        <f t="shared" si="1"/>
        <v>บริษัทอุดมภัณฑ์เปเปอร์ จำกัด</v>
      </c>
      <c r="I10" s="277">
        <f>+G10</f>
        <v>2730</v>
      </c>
      <c r="J10" s="119" t="s">
        <v>27</v>
      </c>
      <c r="K10" s="116" t="s">
        <v>436</v>
      </c>
    </row>
    <row r="11" spans="1:11" ht="74.400000000000006" x14ac:dyDescent="0.55000000000000004">
      <c r="A11" s="116">
        <v>6</v>
      </c>
      <c r="B11" s="117" t="s">
        <v>439</v>
      </c>
      <c r="C11" s="276">
        <v>27650.799999999999</v>
      </c>
      <c r="D11" s="277">
        <f>+C11</f>
        <v>27650.799999999999</v>
      </c>
      <c r="E11" s="119" t="s">
        <v>22</v>
      </c>
      <c r="F11" s="116" t="s">
        <v>55</v>
      </c>
      <c r="G11" s="274">
        <f t="shared" si="0"/>
        <v>27650.799999999999</v>
      </c>
      <c r="H11" s="275" t="str">
        <f t="shared" si="1"/>
        <v>บริษัทอุดมภัณฑ์เปเปอร์ จำกัด</v>
      </c>
      <c r="I11" s="277">
        <f t="shared" si="1"/>
        <v>27650.799999999999</v>
      </c>
      <c r="J11" s="119" t="s">
        <v>27</v>
      </c>
      <c r="K11" s="116" t="s">
        <v>437</v>
      </c>
    </row>
    <row r="12" spans="1:11" ht="37.200000000000003" x14ac:dyDescent="0.55000000000000004">
      <c r="A12" s="116">
        <v>7</v>
      </c>
      <c r="B12" s="117" t="s">
        <v>61</v>
      </c>
      <c r="C12" s="276">
        <v>4322.8</v>
      </c>
      <c r="D12" s="277">
        <f>+C12</f>
        <v>4322.8</v>
      </c>
      <c r="E12" s="119" t="s">
        <v>22</v>
      </c>
      <c r="F12" s="116" t="s">
        <v>458</v>
      </c>
      <c r="G12" s="274">
        <f t="shared" si="0"/>
        <v>4322.8</v>
      </c>
      <c r="H12" s="275" t="str">
        <f t="shared" si="1"/>
        <v>บริษัท เอบีที อินดัสเทียล เซอร์วิส</v>
      </c>
      <c r="I12" s="277">
        <f t="shared" si="1"/>
        <v>4322.8</v>
      </c>
      <c r="J12" s="119" t="s">
        <v>27</v>
      </c>
      <c r="K12" s="116" t="s">
        <v>459</v>
      </c>
    </row>
    <row r="13" spans="1:11" ht="37.200000000000003" x14ac:dyDescent="0.55000000000000004">
      <c r="A13" s="116">
        <v>8</v>
      </c>
      <c r="B13" s="117" t="s">
        <v>460</v>
      </c>
      <c r="C13" s="276">
        <v>5082.5</v>
      </c>
      <c r="D13" s="277">
        <f t="shared" ref="D13" si="3">+C13</f>
        <v>5082.5</v>
      </c>
      <c r="E13" s="119" t="s">
        <v>22</v>
      </c>
      <c r="F13" s="116" t="s">
        <v>53</v>
      </c>
      <c r="G13" s="274">
        <f t="shared" si="0"/>
        <v>5082.5</v>
      </c>
      <c r="H13" s="275" t="str">
        <f t="shared" si="1"/>
        <v>บริษัท เอส.ซี.แอร์ คอนดิชั่นนิ่ง จำกัด</v>
      </c>
      <c r="I13" s="277">
        <f t="shared" si="1"/>
        <v>5082.5</v>
      </c>
      <c r="J13" s="119" t="s">
        <v>27</v>
      </c>
      <c r="K13" s="116" t="s">
        <v>461</v>
      </c>
    </row>
    <row r="14" spans="1:11" ht="55.8" x14ac:dyDescent="0.55000000000000004">
      <c r="A14" s="116">
        <v>9</v>
      </c>
      <c r="B14" s="117" t="s">
        <v>485</v>
      </c>
      <c r="C14" s="276">
        <v>196900</v>
      </c>
      <c r="D14" s="274">
        <f>+C14</f>
        <v>196900</v>
      </c>
      <c r="E14" s="119" t="s">
        <v>22</v>
      </c>
      <c r="F14" s="116" t="s">
        <v>63</v>
      </c>
      <c r="G14" s="274">
        <f t="shared" si="0"/>
        <v>196900</v>
      </c>
      <c r="H14" s="275" t="str">
        <f t="shared" si="1"/>
        <v>นายเสมอ อุดม</v>
      </c>
      <c r="I14" s="277">
        <f t="shared" si="1"/>
        <v>196900</v>
      </c>
      <c r="J14" s="119" t="s">
        <v>27</v>
      </c>
      <c r="K14" s="119" t="s">
        <v>486</v>
      </c>
    </row>
    <row r="15" spans="1:11" ht="37.200000000000003" x14ac:dyDescent="0.55000000000000004">
      <c r="A15" s="116">
        <v>10</v>
      </c>
      <c r="B15" s="117" t="s">
        <v>411</v>
      </c>
      <c r="C15" s="276">
        <v>2300</v>
      </c>
      <c r="D15" s="274">
        <f t="shared" ref="D15:D16" si="4">+C15</f>
        <v>2300</v>
      </c>
      <c r="E15" s="119" t="s">
        <v>22</v>
      </c>
      <c r="F15" s="119" t="s">
        <v>409</v>
      </c>
      <c r="G15" s="274">
        <f t="shared" si="0"/>
        <v>2300</v>
      </c>
      <c r="H15" s="275" t="str">
        <f t="shared" si="1"/>
        <v>ร้านบ้านโฟม</v>
      </c>
      <c r="I15" s="277">
        <f t="shared" si="1"/>
        <v>2300</v>
      </c>
      <c r="J15" s="119" t="s">
        <v>27</v>
      </c>
      <c r="K15" s="119" t="s">
        <v>410</v>
      </c>
    </row>
    <row r="16" spans="1:11" ht="37.200000000000003" x14ac:dyDescent="0.55000000000000004">
      <c r="A16" s="116">
        <v>11</v>
      </c>
      <c r="B16" s="117" t="s">
        <v>412</v>
      </c>
      <c r="C16" s="276">
        <v>1400</v>
      </c>
      <c r="D16" s="274">
        <f t="shared" si="4"/>
        <v>1400</v>
      </c>
      <c r="E16" s="119" t="s">
        <v>22</v>
      </c>
      <c r="F16" s="119" t="s">
        <v>413</v>
      </c>
      <c r="G16" s="274">
        <f t="shared" si="0"/>
        <v>1400</v>
      </c>
      <c r="H16" s="275" t="str">
        <f t="shared" si="1"/>
        <v>ร้านทองอุไร (ตลาดไท)</v>
      </c>
      <c r="I16" s="277">
        <f t="shared" si="1"/>
        <v>1400</v>
      </c>
      <c r="J16" s="119" t="s">
        <v>27</v>
      </c>
      <c r="K16" s="119" t="s">
        <v>414</v>
      </c>
    </row>
    <row r="17" spans="1:11" ht="24" customHeight="1" x14ac:dyDescent="0.55000000000000004">
      <c r="A17" s="116">
        <v>12</v>
      </c>
      <c r="B17" s="117" t="s">
        <v>422</v>
      </c>
      <c r="C17" s="276">
        <v>3000</v>
      </c>
      <c r="D17" s="277">
        <f>+C17</f>
        <v>3000</v>
      </c>
      <c r="E17" s="119" t="s">
        <v>22</v>
      </c>
      <c r="F17" s="119" t="s">
        <v>46</v>
      </c>
      <c r="G17" s="274">
        <f t="shared" si="0"/>
        <v>3000</v>
      </c>
      <c r="H17" s="275" t="str">
        <f t="shared" si="1"/>
        <v>ร้านสมบูรณ์ เครื่องเขียน</v>
      </c>
      <c r="I17" s="277">
        <f t="shared" si="1"/>
        <v>3000</v>
      </c>
      <c r="J17" s="119" t="s">
        <v>27</v>
      </c>
      <c r="K17" s="119" t="s">
        <v>415</v>
      </c>
    </row>
    <row r="18" spans="1:11" ht="55.8" x14ac:dyDescent="0.55000000000000004">
      <c r="A18" s="116">
        <v>13</v>
      </c>
      <c r="B18" s="117" t="s">
        <v>423</v>
      </c>
      <c r="C18" s="276">
        <v>1112.8</v>
      </c>
      <c r="D18" s="277">
        <f>+C18</f>
        <v>1112.8</v>
      </c>
      <c r="E18" s="119" t="s">
        <v>22</v>
      </c>
      <c r="F18" s="119" t="s">
        <v>57</v>
      </c>
      <c r="G18" s="274">
        <f t="shared" si="0"/>
        <v>1112.8</v>
      </c>
      <c r="H18" s="275" t="str">
        <f t="shared" si="1"/>
        <v>บริษัท เค.จี.จี.ไอที จำกัด</v>
      </c>
      <c r="I18" s="277">
        <f t="shared" si="1"/>
        <v>1112.8</v>
      </c>
      <c r="J18" s="119" t="s">
        <v>27</v>
      </c>
      <c r="K18" s="119" t="s">
        <v>416</v>
      </c>
    </row>
    <row r="19" spans="1:11" ht="93" x14ac:dyDescent="0.55000000000000004">
      <c r="A19" s="116">
        <v>14</v>
      </c>
      <c r="B19" s="117" t="s">
        <v>595</v>
      </c>
      <c r="C19" s="276">
        <v>9600</v>
      </c>
      <c r="D19" s="277">
        <f t="shared" ref="D19:D52" si="5">+C19</f>
        <v>9600</v>
      </c>
      <c r="E19" s="119" t="s">
        <v>22</v>
      </c>
      <c r="F19" s="116" t="s">
        <v>55</v>
      </c>
      <c r="G19" s="274">
        <f t="shared" si="0"/>
        <v>9600</v>
      </c>
      <c r="H19" s="275" t="str">
        <f t="shared" si="1"/>
        <v>บริษัทอุดมภัณฑ์เปเปอร์ จำกัด</v>
      </c>
      <c r="I19" s="277">
        <f t="shared" si="1"/>
        <v>9600</v>
      </c>
      <c r="J19" s="119" t="s">
        <v>27</v>
      </c>
      <c r="K19" s="116" t="s">
        <v>440</v>
      </c>
    </row>
    <row r="20" spans="1:11" ht="55.8" x14ac:dyDescent="0.55000000000000004">
      <c r="A20" s="116">
        <v>15</v>
      </c>
      <c r="B20" s="117" t="s">
        <v>462</v>
      </c>
      <c r="C20" s="276">
        <v>2461</v>
      </c>
      <c r="D20" s="274">
        <f t="shared" si="5"/>
        <v>2461</v>
      </c>
      <c r="E20" s="119" t="s">
        <v>22</v>
      </c>
      <c r="F20" s="116" t="s">
        <v>463</v>
      </c>
      <c r="G20" s="274">
        <f t="shared" si="0"/>
        <v>2461</v>
      </c>
      <c r="H20" s="275" t="str">
        <f t="shared" si="1"/>
        <v>บริษัท อะเบาท์ โทรฟี่ จำกัด</v>
      </c>
      <c r="I20" s="277">
        <f t="shared" si="1"/>
        <v>2461</v>
      </c>
      <c r="J20" s="119" t="s">
        <v>27</v>
      </c>
      <c r="K20" s="116" t="s">
        <v>464</v>
      </c>
    </row>
    <row r="21" spans="1:11" x14ac:dyDescent="0.55000000000000004">
      <c r="A21" s="116">
        <v>16</v>
      </c>
      <c r="B21" s="117" t="s">
        <v>465</v>
      </c>
      <c r="C21" s="276">
        <v>1200</v>
      </c>
      <c r="D21" s="274">
        <f t="shared" si="5"/>
        <v>1200</v>
      </c>
      <c r="E21" s="119" t="s">
        <v>22</v>
      </c>
      <c r="F21" s="116" t="s">
        <v>466</v>
      </c>
      <c r="G21" s="274">
        <f t="shared" si="0"/>
        <v>1200</v>
      </c>
      <c r="H21" s="275" t="str">
        <f t="shared" si="1"/>
        <v>นายมานิตย์ วัฒนพาณิชย์</v>
      </c>
      <c r="I21" s="277">
        <f t="shared" si="1"/>
        <v>1200</v>
      </c>
      <c r="J21" s="119" t="s">
        <v>27</v>
      </c>
      <c r="K21" s="116" t="s">
        <v>468</v>
      </c>
    </row>
    <row r="22" spans="1:11" ht="74.400000000000006" x14ac:dyDescent="0.55000000000000004">
      <c r="A22" s="116">
        <v>17</v>
      </c>
      <c r="B22" s="117" t="s">
        <v>467</v>
      </c>
      <c r="C22" s="276">
        <v>2349.1999999999998</v>
      </c>
      <c r="D22" s="274">
        <f t="shared" si="5"/>
        <v>2349.1999999999998</v>
      </c>
      <c r="E22" s="119" t="s">
        <v>22</v>
      </c>
      <c r="F22" s="116" t="s">
        <v>39</v>
      </c>
      <c r="G22" s="274">
        <f t="shared" si="0"/>
        <v>2349.1999999999998</v>
      </c>
      <c r="H22" s="275" t="str">
        <f t="shared" si="1"/>
        <v>บริษัท ไฮปริ้น จำกัด</v>
      </c>
      <c r="I22" s="277">
        <f t="shared" si="1"/>
        <v>2349.1999999999998</v>
      </c>
      <c r="J22" s="119" t="s">
        <v>27</v>
      </c>
      <c r="K22" s="116" t="s">
        <v>469</v>
      </c>
    </row>
    <row r="23" spans="1:11" ht="79.2" customHeight="1" x14ac:dyDescent="0.55000000000000004">
      <c r="A23" s="116">
        <v>18</v>
      </c>
      <c r="B23" s="117" t="s">
        <v>562</v>
      </c>
      <c r="C23" s="276">
        <v>24500</v>
      </c>
      <c r="D23" s="277">
        <f t="shared" si="5"/>
        <v>24500</v>
      </c>
      <c r="E23" s="119" t="s">
        <v>22</v>
      </c>
      <c r="F23" s="116" t="s">
        <v>488</v>
      </c>
      <c r="G23" s="274">
        <f t="shared" si="0"/>
        <v>24500</v>
      </c>
      <c r="H23" s="275" t="str">
        <f t="shared" si="1"/>
        <v> บริษัท บุญดีทรานสปอร์ต จำกัด</v>
      </c>
      <c r="I23" s="277">
        <f t="shared" si="1"/>
        <v>24500</v>
      </c>
      <c r="J23" s="119" t="s">
        <v>27</v>
      </c>
      <c r="K23" s="119" t="s">
        <v>489</v>
      </c>
    </row>
    <row r="24" spans="1:11" x14ac:dyDescent="0.55000000000000004">
      <c r="A24" s="116">
        <v>19</v>
      </c>
      <c r="B24" s="117" t="s">
        <v>470</v>
      </c>
      <c r="C24" s="276">
        <v>1500</v>
      </c>
      <c r="D24" s="277">
        <f t="shared" si="5"/>
        <v>1500</v>
      </c>
      <c r="E24" s="119" t="s">
        <v>22</v>
      </c>
      <c r="F24" s="116" t="s">
        <v>471</v>
      </c>
      <c r="G24" s="274">
        <f t="shared" si="0"/>
        <v>1500</v>
      </c>
      <c r="H24" s="275" t="str">
        <f t="shared" si="1"/>
        <v>ร้าน เค.เอ็น</v>
      </c>
      <c r="I24" s="277">
        <f t="shared" si="1"/>
        <v>1500</v>
      </c>
      <c r="J24" s="119" t="s">
        <v>27</v>
      </c>
      <c r="K24" s="116" t="s">
        <v>472</v>
      </c>
    </row>
    <row r="25" spans="1:11" ht="37.200000000000003" x14ac:dyDescent="0.55000000000000004">
      <c r="A25" s="116">
        <v>20</v>
      </c>
      <c r="B25" s="117" t="s">
        <v>58</v>
      </c>
      <c r="C25" s="276">
        <v>2129.3000000000002</v>
      </c>
      <c r="D25" s="277">
        <f t="shared" si="5"/>
        <v>2129.3000000000002</v>
      </c>
      <c r="E25" s="119" t="s">
        <v>22</v>
      </c>
      <c r="F25" s="275" t="s">
        <v>458</v>
      </c>
      <c r="G25" s="274">
        <f t="shared" si="0"/>
        <v>2129.3000000000002</v>
      </c>
      <c r="H25" s="275" t="str">
        <f t="shared" si="1"/>
        <v>บริษัท เอบีที อินดัสเทียล เซอร์วิส</v>
      </c>
      <c r="I25" s="277">
        <f t="shared" si="1"/>
        <v>2129.3000000000002</v>
      </c>
      <c r="J25" s="119" t="s">
        <v>27</v>
      </c>
      <c r="K25" s="116" t="s">
        <v>474</v>
      </c>
    </row>
    <row r="26" spans="1:11" ht="28.8" customHeight="1" x14ac:dyDescent="0.55000000000000004">
      <c r="A26" s="116">
        <v>21</v>
      </c>
      <c r="B26" s="117" t="s">
        <v>443</v>
      </c>
      <c r="C26" s="276">
        <v>52955</v>
      </c>
      <c r="D26" s="274">
        <f t="shared" si="5"/>
        <v>52955</v>
      </c>
      <c r="E26" s="119" t="s">
        <v>22</v>
      </c>
      <c r="F26" s="116" t="s">
        <v>55</v>
      </c>
      <c r="G26" s="274">
        <f t="shared" si="0"/>
        <v>52955</v>
      </c>
      <c r="H26" s="275" t="str">
        <f t="shared" si="1"/>
        <v>บริษัทอุดมภัณฑ์เปเปอร์ จำกัด</v>
      </c>
      <c r="I26" s="277">
        <f t="shared" si="1"/>
        <v>52955</v>
      </c>
      <c r="J26" s="119" t="s">
        <v>27</v>
      </c>
      <c r="K26" s="116" t="s">
        <v>441</v>
      </c>
    </row>
    <row r="27" spans="1:11" ht="55.8" x14ac:dyDescent="0.55000000000000004">
      <c r="A27" s="116">
        <v>22</v>
      </c>
      <c r="B27" s="126" t="s">
        <v>444</v>
      </c>
      <c r="C27" s="278">
        <v>18872.66</v>
      </c>
      <c r="D27" s="274">
        <f t="shared" si="5"/>
        <v>18872.66</v>
      </c>
      <c r="E27" s="119" t="s">
        <v>22</v>
      </c>
      <c r="F27" s="119" t="s">
        <v>40</v>
      </c>
      <c r="G27" s="274">
        <f t="shared" si="0"/>
        <v>18872.66</v>
      </c>
      <c r="H27" s="275" t="str">
        <f t="shared" si="1"/>
        <v>บริษัท กิตติเจริญภัณฑ์ จำกัด</v>
      </c>
      <c r="I27" s="277">
        <f t="shared" si="1"/>
        <v>18872.66</v>
      </c>
      <c r="J27" s="119" t="s">
        <v>27</v>
      </c>
      <c r="K27" s="116" t="s">
        <v>442</v>
      </c>
    </row>
    <row r="28" spans="1:11" ht="27.6" customHeight="1" x14ac:dyDescent="0.55000000000000004">
      <c r="A28" s="116">
        <v>23</v>
      </c>
      <c r="B28" s="117" t="s">
        <v>445</v>
      </c>
      <c r="C28" s="276">
        <v>99900</v>
      </c>
      <c r="D28" s="274">
        <f t="shared" si="5"/>
        <v>99900</v>
      </c>
      <c r="E28" s="119" t="s">
        <v>22</v>
      </c>
      <c r="F28" s="116" t="s">
        <v>55</v>
      </c>
      <c r="G28" s="274">
        <f t="shared" si="0"/>
        <v>99900</v>
      </c>
      <c r="H28" s="275" t="str">
        <f t="shared" si="1"/>
        <v>บริษัทอุดมภัณฑ์เปเปอร์ จำกัด</v>
      </c>
      <c r="I28" s="277">
        <f t="shared" si="1"/>
        <v>99900</v>
      </c>
      <c r="J28" s="119" t="s">
        <v>27</v>
      </c>
      <c r="K28" s="116" t="s">
        <v>446</v>
      </c>
    </row>
    <row r="29" spans="1:11" ht="30" customHeight="1" x14ac:dyDescent="0.55000000000000004">
      <c r="A29" s="116">
        <v>24</v>
      </c>
      <c r="B29" s="117" t="s">
        <v>447</v>
      </c>
      <c r="C29" s="276">
        <v>33384</v>
      </c>
      <c r="D29" s="274">
        <f t="shared" si="5"/>
        <v>33384</v>
      </c>
      <c r="E29" s="119" t="s">
        <v>22</v>
      </c>
      <c r="F29" s="119" t="s">
        <v>52</v>
      </c>
      <c r="G29" s="274">
        <f t="shared" si="0"/>
        <v>33384</v>
      </c>
      <c r="H29" s="275" t="str">
        <f t="shared" si="1"/>
        <v>ร้านด๊อกเตอร์คาร์</v>
      </c>
      <c r="I29" s="277">
        <f t="shared" si="1"/>
        <v>33384</v>
      </c>
      <c r="J29" s="119" t="s">
        <v>27</v>
      </c>
      <c r="K29" s="116" t="s">
        <v>448</v>
      </c>
    </row>
    <row r="30" spans="1:11" ht="37.200000000000003" x14ac:dyDescent="0.55000000000000004">
      <c r="A30" s="116">
        <v>25</v>
      </c>
      <c r="B30" s="117" t="s">
        <v>424</v>
      </c>
      <c r="C30" s="276">
        <v>1412.4</v>
      </c>
      <c r="D30" s="274">
        <f t="shared" si="5"/>
        <v>1412.4</v>
      </c>
      <c r="E30" s="119" t="s">
        <v>22</v>
      </c>
      <c r="F30" s="116" t="s">
        <v>28</v>
      </c>
      <c r="G30" s="274">
        <f t="shared" si="0"/>
        <v>1412.4</v>
      </c>
      <c r="H30" s="275" t="str">
        <f t="shared" si="1"/>
        <v xml:space="preserve"> จี แอนด์ จี 
ดริ้งกิ้ง  วอเตอร์</v>
      </c>
      <c r="I30" s="277">
        <f t="shared" si="1"/>
        <v>1412.4</v>
      </c>
      <c r="J30" s="119" t="s">
        <v>27</v>
      </c>
      <c r="K30" s="119" t="s">
        <v>417</v>
      </c>
    </row>
    <row r="31" spans="1:11" ht="37.200000000000003" x14ac:dyDescent="0.55000000000000004">
      <c r="A31" s="116">
        <v>26</v>
      </c>
      <c r="B31" s="117" t="s">
        <v>473</v>
      </c>
      <c r="C31" s="276">
        <v>80358.5</v>
      </c>
      <c r="D31" s="274">
        <f t="shared" si="5"/>
        <v>80358.5</v>
      </c>
      <c r="E31" s="119" t="s">
        <v>22</v>
      </c>
      <c r="F31" s="116" t="s">
        <v>51</v>
      </c>
      <c r="G31" s="274">
        <f t="shared" si="0"/>
        <v>80358.5</v>
      </c>
      <c r="H31" s="275" t="str">
        <f t="shared" si="1"/>
        <v>บริษัท ริโก้ (ประเทศไทย) จำกัด</v>
      </c>
      <c r="I31" s="277">
        <f t="shared" si="1"/>
        <v>80358.5</v>
      </c>
      <c r="J31" s="119" t="s">
        <v>27</v>
      </c>
      <c r="K31" s="116" t="s">
        <v>475</v>
      </c>
    </row>
    <row r="32" spans="1:11" ht="37.200000000000003" x14ac:dyDescent="0.55000000000000004">
      <c r="A32" s="116">
        <v>27</v>
      </c>
      <c r="B32" s="117" t="s">
        <v>476</v>
      </c>
      <c r="C32" s="276">
        <v>16478</v>
      </c>
      <c r="D32" s="274">
        <f t="shared" si="5"/>
        <v>16478</v>
      </c>
      <c r="E32" s="119" t="s">
        <v>22</v>
      </c>
      <c r="F32" s="116" t="s">
        <v>53</v>
      </c>
      <c r="G32" s="274">
        <f t="shared" si="0"/>
        <v>16478</v>
      </c>
      <c r="H32" s="275" t="str">
        <f t="shared" si="1"/>
        <v>บริษัท เอส.ซี.แอร์ คอนดิชั่นนิ่ง จำกัด</v>
      </c>
      <c r="I32" s="277">
        <f t="shared" si="1"/>
        <v>16478</v>
      </c>
      <c r="J32" s="119" t="s">
        <v>27</v>
      </c>
      <c r="K32" s="116" t="s">
        <v>477</v>
      </c>
    </row>
    <row r="33" spans="1:11" ht="37.200000000000003" x14ac:dyDescent="0.55000000000000004">
      <c r="A33" s="116">
        <v>28</v>
      </c>
      <c r="B33" s="117" t="s">
        <v>478</v>
      </c>
      <c r="C33" s="276">
        <v>17191.48</v>
      </c>
      <c r="D33" s="274">
        <f t="shared" si="5"/>
        <v>17191.48</v>
      </c>
      <c r="E33" s="119" t="s">
        <v>22</v>
      </c>
      <c r="F33" s="116" t="s">
        <v>51</v>
      </c>
      <c r="G33" s="274">
        <f t="shared" si="0"/>
        <v>17191.48</v>
      </c>
      <c r="H33" s="275" t="str">
        <f t="shared" si="1"/>
        <v>บริษัท ริโก้ (ประเทศไทย) จำกัด</v>
      </c>
      <c r="I33" s="277">
        <f t="shared" si="1"/>
        <v>17191.48</v>
      </c>
      <c r="J33" s="119" t="s">
        <v>27</v>
      </c>
      <c r="K33" s="116" t="s">
        <v>479</v>
      </c>
    </row>
    <row r="34" spans="1:11" ht="37.200000000000003" x14ac:dyDescent="0.55000000000000004">
      <c r="A34" s="116">
        <v>29</v>
      </c>
      <c r="B34" s="117" t="s">
        <v>425</v>
      </c>
      <c r="C34" s="276">
        <v>470</v>
      </c>
      <c r="D34" s="274">
        <f t="shared" si="5"/>
        <v>470</v>
      </c>
      <c r="E34" s="119" t="s">
        <v>22</v>
      </c>
      <c r="F34" s="116" t="s">
        <v>306</v>
      </c>
      <c r="G34" s="274">
        <f t="shared" si="0"/>
        <v>470</v>
      </c>
      <c r="H34" s="275" t="str">
        <f t="shared" si="1"/>
        <v>บริษัท ซีพี แอ็กตร้า จำกัด (มหาชน)</v>
      </c>
      <c r="I34" s="277">
        <f t="shared" si="1"/>
        <v>470</v>
      </c>
      <c r="J34" s="119" t="s">
        <v>27</v>
      </c>
      <c r="K34" s="119" t="s">
        <v>418</v>
      </c>
    </row>
    <row r="35" spans="1:11" ht="42" customHeight="1" x14ac:dyDescent="0.55000000000000004">
      <c r="A35" s="348">
        <v>30</v>
      </c>
      <c r="B35" s="350" t="s">
        <v>482</v>
      </c>
      <c r="C35" s="354">
        <v>16872030</v>
      </c>
      <c r="D35" s="354">
        <v>18176715</v>
      </c>
      <c r="E35" s="352" t="s">
        <v>487</v>
      </c>
      <c r="F35" s="116" t="s">
        <v>492</v>
      </c>
      <c r="G35" s="279">
        <v>16872030</v>
      </c>
      <c r="H35" s="346" t="str">
        <f>+F36</f>
        <v>2.บริษัท เอสวีโอเอ จำกัด (มหาชน)</v>
      </c>
      <c r="I35" s="344">
        <v>16864920</v>
      </c>
      <c r="J35" s="352" t="s">
        <v>27</v>
      </c>
      <c r="K35" s="352" t="s">
        <v>484</v>
      </c>
    </row>
    <row r="36" spans="1:11" ht="37.200000000000003" x14ac:dyDescent="0.55000000000000004">
      <c r="A36" s="349"/>
      <c r="B36" s="351"/>
      <c r="C36" s="355"/>
      <c r="D36" s="355"/>
      <c r="E36" s="353"/>
      <c r="F36" s="127" t="s">
        <v>491</v>
      </c>
      <c r="G36" s="280">
        <v>16870963.5</v>
      </c>
      <c r="H36" s="347"/>
      <c r="I36" s="345"/>
      <c r="J36" s="353"/>
      <c r="K36" s="353"/>
    </row>
    <row r="37" spans="1:11" ht="33.6" customHeight="1" x14ac:dyDescent="0.55000000000000004">
      <c r="A37" s="116">
        <v>31</v>
      </c>
      <c r="B37" s="117" t="s">
        <v>445</v>
      </c>
      <c r="C37" s="276">
        <v>96600</v>
      </c>
      <c r="D37" s="274">
        <f t="shared" ref="D37:D43" si="6">+C37</f>
        <v>96600</v>
      </c>
      <c r="E37" s="119" t="s">
        <v>22</v>
      </c>
      <c r="F37" s="116" t="s">
        <v>55</v>
      </c>
      <c r="G37" s="274">
        <f t="shared" ref="G37:G43" si="7">+D37</f>
        <v>96600</v>
      </c>
      <c r="H37" s="275" t="str">
        <f t="shared" ref="H37:H43" si="8">+F37</f>
        <v>บริษัทอุดมภัณฑ์เปเปอร์ จำกัด</v>
      </c>
      <c r="I37" s="277">
        <f t="shared" ref="I37:I43" si="9">+G37</f>
        <v>96600</v>
      </c>
      <c r="J37" s="119" t="s">
        <v>27</v>
      </c>
      <c r="K37" s="116" t="s">
        <v>449</v>
      </c>
    </row>
    <row r="38" spans="1:11" ht="55.8" x14ac:dyDescent="0.55000000000000004">
      <c r="A38" s="116">
        <v>32</v>
      </c>
      <c r="B38" s="117" t="s">
        <v>450</v>
      </c>
      <c r="C38" s="276">
        <v>4500</v>
      </c>
      <c r="D38" s="274">
        <f t="shared" si="6"/>
        <v>4500</v>
      </c>
      <c r="E38" s="119" t="s">
        <v>22</v>
      </c>
      <c r="F38" s="116" t="s">
        <v>55</v>
      </c>
      <c r="G38" s="274">
        <f t="shared" si="7"/>
        <v>4500</v>
      </c>
      <c r="H38" s="275" t="str">
        <f t="shared" si="8"/>
        <v>บริษัทอุดมภัณฑ์เปเปอร์ จำกัด</v>
      </c>
      <c r="I38" s="277">
        <f t="shared" si="9"/>
        <v>4500</v>
      </c>
      <c r="J38" s="119" t="s">
        <v>27</v>
      </c>
      <c r="K38" s="116" t="s">
        <v>451</v>
      </c>
    </row>
    <row r="39" spans="1:11" ht="61.2" customHeight="1" x14ac:dyDescent="0.55000000000000004">
      <c r="A39" s="116">
        <v>33</v>
      </c>
      <c r="B39" s="117" t="s">
        <v>452</v>
      </c>
      <c r="C39" s="276">
        <v>1070</v>
      </c>
      <c r="D39" s="274">
        <f t="shared" si="6"/>
        <v>1070</v>
      </c>
      <c r="E39" s="119" t="s">
        <v>22</v>
      </c>
      <c r="F39" s="116" t="s">
        <v>55</v>
      </c>
      <c r="G39" s="274">
        <f t="shared" si="7"/>
        <v>1070</v>
      </c>
      <c r="H39" s="275" t="str">
        <f t="shared" si="8"/>
        <v>บริษัทอุดมภัณฑ์เปเปอร์ จำกัด</v>
      </c>
      <c r="I39" s="277">
        <f t="shared" si="9"/>
        <v>1070</v>
      </c>
      <c r="J39" s="119" t="s">
        <v>27</v>
      </c>
      <c r="K39" s="116" t="s">
        <v>453</v>
      </c>
    </row>
    <row r="40" spans="1:11" ht="22.8" customHeight="1" x14ac:dyDescent="0.55000000000000004">
      <c r="A40" s="116">
        <v>34</v>
      </c>
      <c r="B40" s="117" t="s">
        <v>454</v>
      </c>
      <c r="C40" s="276">
        <v>70065.399999999994</v>
      </c>
      <c r="D40" s="274">
        <f t="shared" si="6"/>
        <v>70065.399999999994</v>
      </c>
      <c r="E40" s="119" t="s">
        <v>22</v>
      </c>
      <c r="F40" s="116" t="s">
        <v>55</v>
      </c>
      <c r="G40" s="274">
        <f t="shared" si="7"/>
        <v>70065.399999999994</v>
      </c>
      <c r="H40" s="275" t="str">
        <f t="shared" si="8"/>
        <v>บริษัทอุดมภัณฑ์เปเปอร์ จำกัด</v>
      </c>
      <c r="I40" s="277">
        <f t="shared" si="9"/>
        <v>70065.399999999994</v>
      </c>
      <c r="J40" s="119" t="s">
        <v>27</v>
      </c>
      <c r="K40" s="116" t="s">
        <v>455</v>
      </c>
    </row>
    <row r="41" spans="1:11" ht="21.6" customHeight="1" x14ac:dyDescent="0.55000000000000004">
      <c r="A41" s="116">
        <v>35</v>
      </c>
      <c r="B41" s="117" t="s">
        <v>456</v>
      </c>
      <c r="C41" s="276">
        <v>600</v>
      </c>
      <c r="D41" s="274">
        <f t="shared" si="6"/>
        <v>600</v>
      </c>
      <c r="E41" s="119" t="s">
        <v>22</v>
      </c>
      <c r="F41" s="116" t="s">
        <v>55</v>
      </c>
      <c r="G41" s="274">
        <f t="shared" si="7"/>
        <v>600</v>
      </c>
      <c r="H41" s="275" t="str">
        <f t="shared" si="8"/>
        <v>บริษัทอุดมภัณฑ์เปเปอร์ จำกัด</v>
      </c>
      <c r="I41" s="277">
        <f t="shared" si="9"/>
        <v>600</v>
      </c>
      <c r="J41" s="119" t="s">
        <v>27</v>
      </c>
      <c r="K41" s="116" t="s">
        <v>457</v>
      </c>
    </row>
    <row r="42" spans="1:11" ht="24" customHeight="1" x14ac:dyDescent="0.55000000000000004">
      <c r="A42" s="116">
        <v>36</v>
      </c>
      <c r="B42" s="117" t="s">
        <v>480</v>
      </c>
      <c r="C42" s="276">
        <v>2000</v>
      </c>
      <c r="D42" s="274">
        <f t="shared" si="6"/>
        <v>2000</v>
      </c>
      <c r="E42" s="119" t="s">
        <v>22</v>
      </c>
      <c r="F42" s="116" t="s">
        <v>63</v>
      </c>
      <c r="G42" s="274">
        <f t="shared" si="7"/>
        <v>2000</v>
      </c>
      <c r="H42" s="275" t="str">
        <f t="shared" si="8"/>
        <v>นายเสมอ อุดม</v>
      </c>
      <c r="I42" s="277">
        <f t="shared" si="9"/>
        <v>2000</v>
      </c>
      <c r="J42" s="119" t="s">
        <v>27</v>
      </c>
      <c r="K42" s="116" t="s">
        <v>481</v>
      </c>
    </row>
    <row r="43" spans="1:11" ht="37.200000000000003" x14ac:dyDescent="0.55000000000000004">
      <c r="A43" s="116">
        <v>37</v>
      </c>
      <c r="B43" s="117" t="s">
        <v>426</v>
      </c>
      <c r="C43" s="276">
        <v>2700</v>
      </c>
      <c r="D43" s="274">
        <f t="shared" si="6"/>
        <v>2700</v>
      </c>
      <c r="E43" s="119" t="s">
        <v>22</v>
      </c>
      <c r="F43" s="119" t="s">
        <v>419</v>
      </c>
      <c r="G43" s="274">
        <f t="shared" si="7"/>
        <v>2700</v>
      </c>
      <c r="H43" s="275" t="str">
        <f t="shared" si="8"/>
        <v xml:space="preserve"> บริษัท อึ้งประภากร เทรดดิ้ง จำกัด</v>
      </c>
      <c r="I43" s="277">
        <f t="shared" si="9"/>
        <v>2700</v>
      </c>
      <c r="J43" s="119" t="s">
        <v>27</v>
      </c>
      <c r="K43" s="119" t="s">
        <v>420</v>
      </c>
    </row>
    <row r="44" spans="1:11" ht="37.200000000000003" x14ac:dyDescent="0.55000000000000004">
      <c r="A44" s="116">
        <v>38</v>
      </c>
      <c r="B44" s="117" t="s">
        <v>427</v>
      </c>
      <c r="C44" s="276">
        <v>1100</v>
      </c>
      <c r="D44" s="274">
        <f t="shared" si="5"/>
        <v>1100</v>
      </c>
      <c r="E44" s="119" t="s">
        <v>22</v>
      </c>
      <c r="F44" s="119" t="s">
        <v>490</v>
      </c>
      <c r="G44" s="274">
        <f t="shared" si="0"/>
        <v>1100</v>
      </c>
      <c r="H44" s="275" t="str">
        <f t="shared" si="1"/>
        <v>ร้านเปรม คอมพิวเตอร์</v>
      </c>
      <c r="I44" s="277">
        <f t="shared" si="1"/>
        <v>1100</v>
      </c>
      <c r="J44" s="119" t="s">
        <v>27</v>
      </c>
      <c r="K44" s="119" t="s">
        <v>421</v>
      </c>
    </row>
    <row r="45" spans="1:11" ht="37.200000000000003" x14ac:dyDescent="0.55000000000000004">
      <c r="A45" s="116">
        <v>39</v>
      </c>
      <c r="B45" s="117" t="s">
        <v>428</v>
      </c>
      <c r="C45" s="276">
        <v>4900</v>
      </c>
      <c r="D45" s="274">
        <f t="shared" si="5"/>
        <v>4900</v>
      </c>
      <c r="E45" s="119" t="s">
        <v>22</v>
      </c>
      <c r="F45" s="119" t="s">
        <v>413</v>
      </c>
      <c r="G45" s="274">
        <f t="shared" si="0"/>
        <v>4900</v>
      </c>
      <c r="H45" s="275" t="str">
        <f t="shared" si="1"/>
        <v>ร้านทองอุไร (ตลาดไท)</v>
      </c>
      <c r="I45" s="277">
        <f t="shared" si="1"/>
        <v>4900</v>
      </c>
      <c r="J45" s="119" t="s">
        <v>27</v>
      </c>
      <c r="K45" s="119" t="s">
        <v>429</v>
      </c>
    </row>
    <row r="46" spans="1:11" hidden="1" x14ac:dyDescent="0.55000000000000004">
      <c r="A46" s="116"/>
      <c r="B46" s="273"/>
      <c r="C46" s="274"/>
      <c r="D46" s="274">
        <f t="shared" si="5"/>
        <v>0</v>
      </c>
      <c r="E46" s="116"/>
      <c r="F46" s="116"/>
      <c r="G46" s="274">
        <f t="shared" si="0"/>
        <v>0</v>
      </c>
      <c r="H46" s="275">
        <f t="shared" si="1"/>
        <v>0</v>
      </c>
      <c r="I46" s="277">
        <f t="shared" si="1"/>
        <v>0</v>
      </c>
      <c r="J46" s="116"/>
      <c r="K46" s="116"/>
    </row>
    <row r="47" spans="1:11" hidden="1" x14ac:dyDescent="0.55000000000000004">
      <c r="A47" s="116"/>
      <c r="B47" s="273"/>
      <c r="C47" s="274"/>
      <c r="D47" s="274">
        <f t="shared" si="5"/>
        <v>0</v>
      </c>
      <c r="E47" s="116"/>
      <c r="F47" s="116"/>
      <c r="G47" s="274">
        <f t="shared" si="0"/>
        <v>0</v>
      </c>
      <c r="H47" s="275">
        <f t="shared" si="1"/>
        <v>0</v>
      </c>
      <c r="I47" s="277">
        <f t="shared" si="1"/>
        <v>0</v>
      </c>
      <c r="J47" s="116"/>
      <c r="K47" s="116"/>
    </row>
    <row r="48" spans="1:11" hidden="1" x14ac:dyDescent="0.55000000000000004">
      <c r="A48" s="116"/>
      <c r="B48" s="273"/>
      <c r="C48" s="274"/>
      <c r="D48" s="274">
        <f t="shared" si="5"/>
        <v>0</v>
      </c>
      <c r="E48" s="116"/>
      <c r="F48" s="281"/>
      <c r="G48" s="274">
        <f t="shared" si="0"/>
        <v>0</v>
      </c>
      <c r="H48" s="275">
        <f t="shared" ref="H48:I52" si="10">+F48</f>
        <v>0</v>
      </c>
      <c r="I48" s="277">
        <f t="shared" si="10"/>
        <v>0</v>
      </c>
      <c r="J48" s="116"/>
      <c r="K48" s="116"/>
    </row>
    <row r="49" spans="1:11" hidden="1" x14ac:dyDescent="0.55000000000000004">
      <c r="A49" s="116"/>
      <c r="B49" s="273"/>
      <c r="C49" s="274"/>
      <c r="D49" s="274">
        <f t="shared" si="5"/>
        <v>0</v>
      </c>
      <c r="E49" s="116"/>
      <c r="F49" s="116"/>
      <c r="G49" s="274">
        <f t="shared" si="0"/>
        <v>0</v>
      </c>
      <c r="H49" s="275">
        <f t="shared" si="10"/>
        <v>0</v>
      </c>
      <c r="I49" s="277">
        <f t="shared" si="10"/>
        <v>0</v>
      </c>
      <c r="J49" s="116"/>
      <c r="K49" s="116"/>
    </row>
    <row r="50" spans="1:11" hidden="1" x14ac:dyDescent="0.55000000000000004">
      <c r="A50" s="116"/>
      <c r="B50" s="273"/>
      <c r="C50" s="274"/>
      <c r="D50" s="274">
        <f t="shared" si="5"/>
        <v>0</v>
      </c>
      <c r="E50" s="116"/>
      <c r="F50" s="116"/>
      <c r="G50" s="274">
        <f t="shared" si="0"/>
        <v>0</v>
      </c>
      <c r="H50" s="275">
        <f t="shared" si="10"/>
        <v>0</v>
      </c>
      <c r="I50" s="277">
        <f t="shared" si="10"/>
        <v>0</v>
      </c>
      <c r="J50" s="116"/>
      <c r="K50" s="116"/>
    </row>
    <row r="51" spans="1:11" hidden="1" x14ac:dyDescent="0.55000000000000004">
      <c r="A51" s="116"/>
      <c r="B51" s="273"/>
      <c r="C51" s="274"/>
      <c r="D51" s="274">
        <f t="shared" si="5"/>
        <v>0</v>
      </c>
      <c r="E51" s="116"/>
      <c r="F51" s="116"/>
      <c r="G51" s="274">
        <f t="shared" si="0"/>
        <v>0</v>
      </c>
      <c r="H51" s="275">
        <f t="shared" si="10"/>
        <v>0</v>
      </c>
      <c r="I51" s="277">
        <f t="shared" si="10"/>
        <v>0</v>
      </c>
      <c r="J51" s="116"/>
      <c r="K51" s="116"/>
    </row>
    <row r="52" spans="1:11" hidden="1" x14ac:dyDescent="0.55000000000000004">
      <c r="A52" s="116"/>
      <c r="B52" s="273"/>
      <c r="C52" s="274"/>
      <c r="D52" s="274">
        <f t="shared" si="5"/>
        <v>0</v>
      </c>
      <c r="E52" s="116"/>
      <c r="F52" s="116"/>
      <c r="G52" s="274">
        <f t="shared" si="0"/>
        <v>0</v>
      </c>
      <c r="H52" s="275">
        <f t="shared" si="10"/>
        <v>0</v>
      </c>
      <c r="I52" s="277">
        <f t="shared" si="10"/>
        <v>0</v>
      </c>
      <c r="J52" s="116"/>
      <c r="K52" s="116"/>
    </row>
    <row r="53" spans="1:11" x14ac:dyDescent="0.55000000000000004">
      <c r="A53" s="282"/>
      <c r="B53" s="283" t="s">
        <v>551</v>
      </c>
      <c r="C53" s="284">
        <f>SUM(C6:C52)</f>
        <v>17688305.84</v>
      </c>
      <c r="D53" s="284">
        <f>SUM(D6:D52)</f>
        <v>18992990.84</v>
      </c>
      <c r="E53" s="285"/>
      <c r="F53" s="286"/>
      <c r="G53" s="284">
        <f>SUM(G6:G52)-G35</f>
        <v>17687239.339999996</v>
      </c>
      <c r="H53" s="284">
        <f>SUM(H6:H52)</f>
        <v>0</v>
      </c>
      <c r="I53" s="284">
        <f>SUM(I6:I52)</f>
        <v>17681195.84</v>
      </c>
      <c r="J53" s="284">
        <f>SUM(J6:J52)</f>
        <v>0</v>
      </c>
      <c r="K53" s="287"/>
    </row>
    <row r="54" spans="1:11" hidden="1" x14ac:dyDescent="0.55000000000000004">
      <c r="A54" s="271"/>
      <c r="B54" s="288"/>
      <c r="F54" s="289"/>
      <c r="H54" s="290"/>
      <c r="J54" s="291"/>
      <c r="K54" s="291"/>
    </row>
    <row r="55" spans="1:11" hidden="1" x14ac:dyDescent="0.55000000000000004">
      <c r="A55" s="271"/>
      <c r="B55" s="292"/>
      <c r="C55" s="293"/>
      <c r="D55" s="294"/>
      <c r="E55" s="295"/>
      <c r="F55" s="296" t="s">
        <v>29</v>
      </c>
      <c r="H55" s="297"/>
      <c r="J55" s="298"/>
      <c r="K55" s="299"/>
    </row>
    <row r="56" spans="1:11" ht="16.2" hidden="1" customHeight="1" x14ac:dyDescent="0.55000000000000004">
      <c r="A56" s="271"/>
      <c r="B56" s="292" t="s">
        <v>30</v>
      </c>
      <c r="C56" s="292" t="s">
        <v>31</v>
      </c>
      <c r="D56" s="300"/>
      <c r="E56" s="301" t="s">
        <v>30</v>
      </c>
      <c r="F56" s="302"/>
      <c r="G56" s="303"/>
      <c r="H56" s="302"/>
      <c r="I56" s="303"/>
      <c r="J56" s="304"/>
      <c r="K56" s="304"/>
    </row>
    <row r="57" spans="1:11" hidden="1" x14ac:dyDescent="0.55000000000000004">
      <c r="A57" s="271"/>
      <c r="B57" s="271" t="s">
        <v>520</v>
      </c>
      <c r="C57" s="305"/>
      <c r="D57" s="300"/>
      <c r="E57" s="271"/>
      <c r="G57" s="306"/>
      <c r="H57" s="306"/>
      <c r="I57" s="306"/>
      <c r="J57" s="306"/>
      <c r="K57" s="306"/>
    </row>
    <row r="58" spans="1:11" hidden="1" x14ac:dyDescent="0.55000000000000004">
      <c r="B58" s="307" t="s">
        <v>134</v>
      </c>
      <c r="C58" s="305"/>
      <c r="D58" s="300"/>
      <c r="E58" s="271"/>
      <c r="F58" s="306"/>
      <c r="G58" s="308" t="s">
        <v>32</v>
      </c>
      <c r="I58" s="308" t="s">
        <v>32</v>
      </c>
    </row>
  </sheetData>
  <mergeCells count="21">
    <mergeCell ref="I35:I36"/>
    <mergeCell ref="H35:H36"/>
    <mergeCell ref="J4:J5"/>
    <mergeCell ref="K4:K5"/>
    <mergeCell ref="A35:A36"/>
    <mergeCell ref="B35:B36"/>
    <mergeCell ref="E35:E36"/>
    <mergeCell ref="C35:C36"/>
    <mergeCell ref="D35:D36"/>
    <mergeCell ref="J35:J36"/>
    <mergeCell ref="K35:K36"/>
    <mergeCell ref="A1:K1"/>
    <mergeCell ref="A2:K2"/>
    <mergeCell ref="E3:G3"/>
    <mergeCell ref="A4:A5"/>
    <mergeCell ref="B4:B5"/>
    <mergeCell ref="C4:C5"/>
    <mergeCell ref="D4:D5"/>
    <mergeCell ref="E4:E5"/>
    <mergeCell ref="F4:G4"/>
    <mergeCell ref="H4:I4"/>
  </mergeCells>
  <pageMargins left="0.19685039370078741" right="0.19685039370078741" top="0.15748031496062992" bottom="0.15748031496062992" header="0" footer="0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5F049-5CE4-4E8E-969D-9ECF84839B58}">
  <dimension ref="A1:K40"/>
  <sheetViews>
    <sheetView topLeftCell="A29" zoomScaleNormal="100" zoomScaleSheetLayoutView="70" workbookViewId="0">
      <selection sqref="A1:K42"/>
    </sheetView>
  </sheetViews>
  <sheetFormatPr defaultColWidth="9" defaultRowHeight="18.600000000000001" x14ac:dyDescent="0.55000000000000004"/>
  <cols>
    <col min="1" max="1" width="5" style="62" customWidth="1"/>
    <col min="2" max="2" width="27.296875" style="62" customWidth="1"/>
    <col min="3" max="3" width="8.69921875" style="62" customWidth="1"/>
    <col min="4" max="4" width="8.19921875" style="62" customWidth="1"/>
    <col min="5" max="5" width="8.3984375" style="62" customWidth="1"/>
    <col min="6" max="6" width="17.69921875" style="62" customWidth="1"/>
    <col min="7" max="7" width="9.19921875" style="62" customWidth="1"/>
    <col min="8" max="8" width="17.69921875" style="62" customWidth="1"/>
    <col min="9" max="9" width="12.09765625" style="62" customWidth="1"/>
    <col min="10" max="10" width="7.5" style="62" customWidth="1"/>
    <col min="11" max="11" width="12.796875" style="62" customWidth="1"/>
    <col min="12" max="16384" width="9" style="62"/>
  </cols>
  <sheetData>
    <row r="1" spans="1:11" x14ac:dyDescent="0.55000000000000004">
      <c r="A1" s="359" t="s">
        <v>549</v>
      </c>
      <c r="B1" s="359"/>
      <c r="C1" s="359"/>
      <c r="D1" s="359"/>
      <c r="E1" s="359"/>
      <c r="F1" s="359"/>
      <c r="G1" s="359"/>
      <c r="H1" s="359"/>
      <c r="I1" s="359"/>
      <c r="J1" s="359"/>
      <c r="K1" s="359"/>
    </row>
    <row r="2" spans="1:11" x14ac:dyDescent="0.55000000000000004">
      <c r="A2" s="360" t="s">
        <v>513</v>
      </c>
      <c r="B2" s="360"/>
      <c r="C2" s="360"/>
      <c r="D2" s="360"/>
      <c r="E2" s="360"/>
      <c r="F2" s="360"/>
      <c r="G2" s="360"/>
      <c r="H2" s="360"/>
      <c r="I2" s="360"/>
      <c r="J2" s="360"/>
      <c r="K2" s="360"/>
    </row>
    <row r="3" spans="1:11" ht="22.2" customHeight="1" x14ac:dyDescent="0.55000000000000004">
      <c r="B3" s="141"/>
      <c r="C3" s="141"/>
      <c r="D3" s="141"/>
      <c r="E3" s="361" t="s">
        <v>598</v>
      </c>
      <c r="F3" s="361"/>
      <c r="G3" s="361"/>
      <c r="H3" s="141"/>
      <c r="I3" s="141"/>
      <c r="J3" s="141"/>
      <c r="K3" s="142" t="s">
        <v>519</v>
      </c>
    </row>
    <row r="4" spans="1:11" s="143" customFormat="1" ht="25.2" customHeight="1" x14ac:dyDescent="0.25">
      <c r="A4" s="358" t="s">
        <v>2</v>
      </c>
      <c r="B4" s="362" t="s">
        <v>3</v>
      </c>
      <c r="C4" s="363" t="s">
        <v>515</v>
      </c>
      <c r="D4" s="363" t="s">
        <v>516</v>
      </c>
      <c r="E4" s="362" t="s">
        <v>514</v>
      </c>
      <c r="F4" s="364" t="s">
        <v>517</v>
      </c>
      <c r="G4" s="365"/>
      <c r="H4" s="366" t="s">
        <v>518</v>
      </c>
      <c r="I4" s="367"/>
      <c r="J4" s="356" t="s">
        <v>17</v>
      </c>
      <c r="K4" s="358" t="s">
        <v>18</v>
      </c>
    </row>
    <row r="5" spans="1:11" s="143" customFormat="1" ht="53.4" customHeight="1" x14ac:dyDescent="0.25">
      <c r="A5" s="358"/>
      <c r="B5" s="362"/>
      <c r="C5" s="363"/>
      <c r="D5" s="363"/>
      <c r="E5" s="362"/>
      <c r="F5" s="144" t="s">
        <v>14</v>
      </c>
      <c r="G5" s="145" t="s">
        <v>588</v>
      </c>
      <c r="H5" s="146" t="s">
        <v>15</v>
      </c>
      <c r="I5" s="144" t="s">
        <v>11</v>
      </c>
      <c r="J5" s="357"/>
      <c r="K5" s="358"/>
    </row>
    <row r="6" spans="1:11" ht="63" customHeight="1" x14ac:dyDescent="0.55000000000000004">
      <c r="A6" s="63">
        <v>1</v>
      </c>
      <c r="B6" s="73" t="s">
        <v>349</v>
      </c>
      <c r="C6" s="147">
        <v>15500</v>
      </c>
      <c r="D6" s="147">
        <f>+C6</f>
        <v>15500</v>
      </c>
      <c r="E6" s="63" t="s">
        <v>22</v>
      </c>
      <c r="F6" s="63" t="s">
        <v>208</v>
      </c>
      <c r="G6" s="147">
        <f>+D6</f>
        <v>15500</v>
      </c>
      <c r="H6" s="148" t="str">
        <f>+F6</f>
        <v>สถานีบริการน้ำมันเชื้อเพลิงเพื่อสวัสดิการกองทัพอากาศ (1)
(ถนนลำลูกกา)</v>
      </c>
      <c r="I6" s="147">
        <f>+G6</f>
        <v>15500</v>
      </c>
      <c r="J6" s="63" t="s">
        <v>27</v>
      </c>
      <c r="K6" s="63" t="s">
        <v>350</v>
      </c>
    </row>
    <row r="7" spans="1:11" ht="37.200000000000003" x14ac:dyDescent="0.55000000000000004">
      <c r="A7" s="63">
        <v>2</v>
      </c>
      <c r="B7" s="73" t="s">
        <v>351</v>
      </c>
      <c r="C7" s="147">
        <v>774</v>
      </c>
      <c r="D7" s="68">
        <f>+C7</f>
        <v>774</v>
      </c>
      <c r="E7" s="63" t="s">
        <v>22</v>
      </c>
      <c r="F7" s="63" t="s">
        <v>306</v>
      </c>
      <c r="G7" s="147">
        <f t="shared" ref="G7:G29" si="0">+D7</f>
        <v>774</v>
      </c>
      <c r="H7" s="148" t="str">
        <f t="shared" ref="H7:I29" si="1">+F7</f>
        <v>บริษัท ซีพี แอ็กตร้า จำกัด (มหาชน)</v>
      </c>
      <c r="I7" s="147">
        <f>+G7</f>
        <v>774</v>
      </c>
      <c r="J7" s="63" t="s">
        <v>27</v>
      </c>
      <c r="K7" s="63" t="s">
        <v>352</v>
      </c>
    </row>
    <row r="8" spans="1:11" ht="37.200000000000003" x14ac:dyDescent="0.55000000000000004">
      <c r="A8" s="63">
        <v>3</v>
      </c>
      <c r="B8" s="73" t="s">
        <v>353</v>
      </c>
      <c r="C8" s="147">
        <v>450</v>
      </c>
      <c r="D8" s="68">
        <f t="shared" ref="D8:D10" si="2">+C8</f>
        <v>450</v>
      </c>
      <c r="E8" s="63" t="s">
        <v>22</v>
      </c>
      <c r="F8" s="63" t="s">
        <v>354</v>
      </c>
      <c r="G8" s="147">
        <f t="shared" si="0"/>
        <v>450</v>
      </c>
      <c r="H8" s="148" t="str">
        <f t="shared" si="1"/>
        <v>ธานินทร์ (สำนักงานใหญ่)</v>
      </c>
      <c r="I8" s="68">
        <f>+G8</f>
        <v>450</v>
      </c>
      <c r="J8" s="63" t="s">
        <v>27</v>
      </c>
      <c r="K8" s="63" t="s">
        <v>355</v>
      </c>
    </row>
    <row r="9" spans="1:11" ht="37.200000000000003" x14ac:dyDescent="0.55000000000000004">
      <c r="A9" s="63">
        <v>4</v>
      </c>
      <c r="B9" s="73" t="s">
        <v>356</v>
      </c>
      <c r="C9" s="147">
        <v>1112.8</v>
      </c>
      <c r="D9" s="68">
        <f t="shared" si="2"/>
        <v>1112.8</v>
      </c>
      <c r="E9" s="63" t="s">
        <v>22</v>
      </c>
      <c r="F9" s="63" t="s">
        <v>28</v>
      </c>
      <c r="G9" s="147">
        <f t="shared" si="0"/>
        <v>1112.8</v>
      </c>
      <c r="H9" s="148" t="str">
        <f t="shared" si="1"/>
        <v xml:space="preserve"> จี แอนด์ จี 
ดริ้งกิ้ง  วอเตอร์</v>
      </c>
      <c r="I9" s="68">
        <f>+G9</f>
        <v>1112.8</v>
      </c>
      <c r="J9" s="63" t="s">
        <v>27</v>
      </c>
      <c r="K9" s="63" t="s">
        <v>357</v>
      </c>
    </row>
    <row r="10" spans="1:11" ht="37.200000000000003" x14ac:dyDescent="0.55000000000000004">
      <c r="A10" s="63">
        <v>5</v>
      </c>
      <c r="B10" s="73" t="s">
        <v>358</v>
      </c>
      <c r="C10" s="147">
        <v>1400</v>
      </c>
      <c r="D10" s="68">
        <f t="shared" si="2"/>
        <v>1400</v>
      </c>
      <c r="E10" s="63" t="s">
        <v>22</v>
      </c>
      <c r="F10" s="63" t="s">
        <v>360</v>
      </c>
      <c r="G10" s="147">
        <f t="shared" si="0"/>
        <v>1400</v>
      </c>
      <c r="H10" s="148" t="str">
        <f t="shared" si="1"/>
        <v>นายธนพล อุดมยิ่งเจริญ</v>
      </c>
      <c r="I10" s="68">
        <f>+G10</f>
        <v>1400</v>
      </c>
      <c r="J10" s="63" t="s">
        <v>27</v>
      </c>
      <c r="K10" s="63" t="s">
        <v>359</v>
      </c>
    </row>
    <row r="11" spans="1:11" ht="37.200000000000003" x14ac:dyDescent="0.55000000000000004">
      <c r="A11" s="63">
        <v>6</v>
      </c>
      <c r="B11" s="73" t="s">
        <v>361</v>
      </c>
      <c r="C11" s="147">
        <v>15820</v>
      </c>
      <c r="D11" s="68">
        <f>+C11</f>
        <v>15820</v>
      </c>
      <c r="E11" s="63" t="s">
        <v>22</v>
      </c>
      <c r="F11" s="63" t="s">
        <v>55</v>
      </c>
      <c r="G11" s="147">
        <f t="shared" si="0"/>
        <v>15820</v>
      </c>
      <c r="H11" s="148" t="str">
        <f t="shared" si="1"/>
        <v>บริษัทอุดมภัณฑ์เปเปอร์ จำกัด</v>
      </c>
      <c r="I11" s="68">
        <f t="shared" si="1"/>
        <v>15820</v>
      </c>
      <c r="J11" s="63" t="s">
        <v>27</v>
      </c>
      <c r="K11" s="63" t="s">
        <v>362</v>
      </c>
    </row>
    <row r="12" spans="1:11" ht="102" customHeight="1" x14ac:dyDescent="0.55000000000000004">
      <c r="A12" s="63">
        <v>7</v>
      </c>
      <c r="B12" s="73" t="s">
        <v>364</v>
      </c>
      <c r="C12" s="147">
        <v>5128</v>
      </c>
      <c r="D12" s="68">
        <f>+C12</f>
        <v>5128</v>
      </c>
      <c r="E12" s="63" t="s">
        <v>22</v>
      </c>
      <c r="F12" s="63" t="s">
        <v>55</v>
      </c>
      <c r="G12" s="147">
        <f t="shared" si="0"/>
        <v>5128</v>
      </c>
      <c r="H12" s="148" t="str">
        <f t="shared" si="1"/>
        <v>บริษัทอุดมภัณฑ์เปเปอร์ จำกัด</v>
      </c>
      <c r="I12" s="68">
        <f t="shared" si="1"/>
        <v>5128</v>
      </c>
      <c r="J12" s="63" t="s">
        <v>27</v>
      </c>
      <c r="K12" s="63" t="s">
        <v>363</v>
      </c>
    </row>
    <row r="13" spans="1:11" ht="55.8" x14ac:dyDescent="0.55000000000000004">
      <c r="A13" s="63">
        <v>8</v>
      </c>
      <c r="B13" s="73" t="s">
        <v>365</v>
      </c>
      <c r="C13" s="147">
        <v>2800</v>
      </c>
      <c r="D13" s="68">
        <f t="shared" ref="D13" si="3">+C13</f>
        <v>2800</v>
      </c>
      <c r="E13" s="63" t="s">
        <v>22</v>
      </c>
      <c r="F13" s="63" t="s">
        <v>55</v>
      </c>
      <c r="G13" s="147">
        <f t="shared" si="0"/>
        <v>2800</v>
      </c>
      <c r="H13" s="148" t="str">
        <f t="shared" si="1"/>
        <v>บริษัทอุดมภัณฑ์เปเปอร์ จำกัด</v>
      </c>
      <c r="I13" s="68">
        <f t="shared" si="1"/>
        <v>2800</v>
      </c>
      <c r="J13" s="63" t="s">
        <v>27</v>
      </c>
      <c r="K13" s="63" t="s">
        <v>366</v>
      </c>
    </row>
    <row r="14" spans="1:11" ht="55.8" x14ac:dyDescent="0.55000000000000004">
      <c r="A14" s="63">
        <v>9</v>
      </c>
      <c r="B14" s="73" t="s">
        <v>367</v>
      </c>
      <c r="C14" s="147">
        <v>7200</v>
      </c>
      <c r="D14" s="147">
        <f>+C14</f>
        <v>7200</v>
      </c>
      <c r="E14" s="63" t="s">
        <v>22</v>
      </c>
      <c r="F14" s="63" t="s">
        <v>55</v>
      </c>
      <c r="G14" s="147">
        <f t="shared" si="0"/>
        <v>7200</v>
      </c>
      <c r="H14" s="148" t="str">
        <f t="shared" si="1"/>
        <v>บริษัทอุดมภัณฑ์เปเปอร์ จำกัด</v>
      </c>
      <c r="I14" s="68">
        <f t="shared" si="1"/>
        <v>7200</v>
      </c>
      <c r="J14" s="63" t="s">
        <v>27</v>
      </c>
      <c r="K14" s="63" t="s">
        <v>368</v>
      </c>
    </row>
    <row r="15" spans="1:11" ht="55.8" x14ac:dyDescent="0.55000000000000004">
      <c r="A15" s="63">
        <v>10</v>
      </c>
      <c r="B15" s="73" t="s">
        <v>369</v>
      </c>
      <c r="C15" s="147">
        <v>7500</v>
      </c>
      <c r="D15" s="147">
        <f t="shared" ref="D15:D16" si="4">+C15</f>
        <v>7500</v>
      </c>
      <c r="E15" s="63" t="s">
        <v>22</v>
      </c>
      <c r="F15" s="63" t="s">
        <v>55</v>
      </c>
      <c r="G15" s="147">
        <f t="shared" si="0"/>
        <v>7500</v>
      </c>
      <c r="H15" s="148" t="str">
        <f t="shared" si="1"/>
        <v>บริษัทอุดมภัณฑ์เปเปอร์ จำกัด</v>
      </c>
      <c r="I15" s="68">
        <f t="shared" si="1"/>
        <v>7500</v>
      </c>
      <c r="J15" s="63" t="s">
        <v>27</v>
      </c>
      <c r="K15" s="63" t="s">
        <v>370</v>
      </c>
    </row>
    <row r="16" spans="1:11" ht="37.200000000000003" x14ac:dyDescent="0.55000000000000004">
      <c r="A16" s="63">
        <v>11</v>
      </c>
      <c r="B16" s="73" t="s">
        <v>372</v>
      </c>
      <c r="C16" s="147">
        <v>3610</v>
      </c>
      <c r="D16" s="147">
        <f t="shared" si="4"/>
        <v>3610</v>
      </c>
      <c r="E16" s="63" t="s">
        <v>22</v>
      </c>
      <c r="F16" s="63" t="s">
        <v>55</v>
      </c>
      <c r="G16" s="147">
        <f t="shared" si="0"/>
        <v>3610</v>
      </c>
      <c r="H16" s="148" t="str">
        <f t="shared" si="1"/>
        <v>บริษัทอุดมภัณฑ์เปเปอร์ จำกัด</v>
      </c>
      <c r="I16" s="68">
        <f t="shared" si="1"/>
        <v>3610</v>
      </c>
      <c r="J16" s="63" t="s">
        <v>27</v>
      </c>
      <c r="K16" s="63" t="s">
        <v>371</v>
      </c>
    </row>
    <row r="17" spans="1:11" ht="37.200000000000003" x14ac:dyDescent="0.55000000000000004">
      <c r="A17" s="63">
        <v>12</v>
      </c>
      <c r="B17" s="73" t="s">
        <v>374</v>
      </c>
      <c r="C17" s="147">
        <v>3600</v>
      </c>
      <c r="D17" s="68">
        <f>+C17</f>
        <v>3600</v>
      </c>
      <c r="E17" s="63" t="s">
        <v>22</v>
      </c>
      <c r="F17" s="63" t="s">
        <v>55</v>
      </c>
      <c r="G17" s="147">
        <f t="shared" si="0"/>
        <v>3600</v>
      </c>
      <c r="H17" s="148" t="str">
        <f t="shared" si="1"/>
        <v>บริษัทอุดมภัณฑ์เปเปอร์ จำกัด</v>
      </c>
      <c r="I17" s="68">
        <f t="shared" si="1"/>
        <v>3600</v>
      </c>
      <c r="J17" s="63" t="s">
        <v>27</v>
      </c>
      <c r="K17" s="63" t="s">
        <v>373</v>
      </c>
    </row>
    <row r="18" spans="1:11" ht="27.6" customHeight="1" x14ac:dyDescent="0.55000000000000004">
      <c r="A18" s="63">
        <v>13</v>
      </c>
      <c r="B18" s="73" t="s">
        <v>294</v>
      </c>
      <c r="C18" s="147">
        <v>90780</v>
      </c>
      <c r="D18" s="68">
        <f>+C18</f>
        <v>90780</v>
      </c>
      <c r="E18" s="63" t="s">
        <v>22</v>
      </c>
      <c r="F18" s="63" t="s">
        <v>55</v>
      </c>
      <c r="G18" s="147">
        <f t="shared" si="0"/>
        <v>90780</v>
      </c>
      <c r="H18" s="148" t="str">
        <f t="shared" si="1"/>
        <v>บริษัทอุดมภัณฑ์เปเปอร์ จำกัด</v>
      </c>
      <c r="I18" s="68">
        <f t="shared" si="1"/>
        <v>90780</v>
      </c>
      <c r="J18" s="63" t="s">
        <v>27</v>
      </c>
      <c r="K18" s="63" t="s">
        <v>375</v>
      </c>
    </row>
    <row r="19" spans="1:11" ht="28.2" customHeight="1" x14ac:dyDescent="0.55000000000000004">
      <c r="A19" s="63">
        <v>14</v>
      </c>
      <c r="B19" s="73" t="s">
        <v>59</v>
      </c>
      <c r="C19" s="147">
        <v>18618</v>
      </c>
      <c r="D19" s="68">
        <f t="shared" ref="D19:D34" si="5">+C19</f>
        <v>18618</v>
      </c>
      <c r="E19" s="63" t="s">
        <v>22</v>
      </c>
      <c r="F19" s="63" t="s">
        <v>51</v>
      </c>
      <c r="G19" s="147">
        <f t="shared" si="0"/>
        <v>18618</v>
      </c>
      <c r="H19" s="148" t="str">
        <f t="shared" si="1"/>
        <v>บริษัท ริโก้ (ประเทศไทย) จำกัด</v>
      </c>
      <c r="I19" s="68">
        <f t="shared" si="1"/>
        <v>18618</v>
      </c>
      <c r="J19" s="63" t="s">
        <v>27</v>
      </c>
      <c r="K19" s="63" t="s">
        <v>376</v>
      </c>
    </row>
    <row r="20" spans="1:11" ht="37.200000000000003" x14ac:dyDescent="0.55000000000000004">
      <c r="A20" s="63">
        <v>15</v>
      </c>
      <c r="B20" s="73" t="s">
        <v>377</v>
      </c>
      <c r="C20" s="147">
        <v>9350</v>
      </c>
      <c r="D20" s="147">
        <f t="shared" si="5"/>
        <v>9350</v>
      </c>
      <c r="E20" s="63" t="s">
        <v>22</v>
      </c>
      <c r="F20" s="63" t="s">
        <v>55</v>
      </c>
      <c r="G20" s="147">
        <f t="shared" si="0"/>
        <v>9350</v>
      </c>
      <c r="H20" s="148" t="str">
        <f t="shared" si="1"/>
        <v>บริษัทอุดมภัณฑ์เปเปอร์ จำกัด</v>
      </c>
      <c r="I20" s="68">
        <f t="shared" si="1"/>
        <v>9350</v>
      </c>
      <c r="J20" s="63" t="s">
        <v>27</v>
      </c>
      <c r="K20" s="63" t="s">
        <v>378</v>
      </c>
    </row>
    <row r="21" spans="1:11" ht="55.8" x14ac:dyDescent="0.55000000000000004">
      <c r="A21" s="63">
        <v>16</v>
      </c>
      <c r="B21" s="73" t="s">
        <v>379</v>
      </c>
      <c r="C21" s="147">
        <v>3810</v>
      </c>
      <c r="D21" s="147">
        <f t="shared" si="5"/>
        <v>3810</v>
      </c>
      <c r="E21" s="63" t="s">
        <v>22</v>
      </c>
      <c r="F21" s="63" t="s">
        <v>55</v>
      </c>
      <c r="G21" s="147">
        <f t="shared" si="0"/>
        <v>3810</v>
      </c>
      <c r="H21" s="148" t="str">
        <f t="shared" si="1"/>
        <v>บริษัทอุดมภัณฑ์เปเปอร์ จำกัด</v>
      </c>
      <c r="I21" s="68">
        <f t="shared" si="1"/>
        <v>3810</v>
      </c>
      <c r="J21" s="63" t="s">
        <v>27</v>
      </c>
      <c r="K21" s="63" t="s">
        <v>380</v>
      </c>
    </row>
    <row r="22" spans="1:11" ht="74.400000000000006" x14ac:dyDescent="0.55000000000000004">
      <c r="A22" s="63">
        <v>17</v>
      </c>
      <c r="B22" s="73" t="s">
        <v>381</v>
      </c>
      <c r="C22" s="147">
        <v>3500</v>
      </c>
      <c r="D22" s="147">
        <f t="shared" si="5"/>
        <v>3500</v>
      </c>
      <c r="E22" s="63" t="s">
        <v>22</v>
      </c>
      <c r="F22" s="63" t="s">
        <v>55</v>
      </c>
      <c r="G22" s="147">
        <f t="shared" si="0"/>
        <v>3500</v>
      </c>
      <c r="H22" s="148" t="str">
        <f t="shared" si="1"/>
        <v>บริษัทอุดมภัณฑ์เปเปอร์ จำกัด</v>
      </c>
      <c r="I22" s="68">
        <f t="shared" si="1"/>
        <v>3500</v>
      </c>
      <c r="J22" s="63" t="s">
        <v>27</v>
      </c>
      <c r="K22" s="63" t="s">
        <v>382</v>
      </c>
    </row>
    <row r="23" spans="1:11" ht="43.2" customHeight="1" x14ac:dyDescent="0.55000000000000004">
      <c r="A23" s="63">
        <v>18</v>
      </c>
      <c r="B23" s="268" t="s">
        <v>383</v>
      </c>
      <c r="C23" s="269">
        <v>1694.06</v>
      </c>
      <c r="D23" s="68">
        <f t="shared" si="5"/>
        <v>1694.06</v>
      </c>
      <c r="E23" s="63" t="s">
        <v>22</v>
      </c>
      <c r="F23" s="63" t="s">
        <v>55</v>
      </c>
      <c r="G23" s="147">
        <f t="shared" si="0"/>
        <v>1694.06</v>
      </c>
      <c r="H23" s="148" t="str">
        <f t="shared" si="1"/>
        <v>บริษัทอุดมภัณฑ์เปเปอร์ จำกัด</v>
      </c>
      <c r="I23" s="68">
        <f t="shared" si="1"/>
        <v>1694.06</v>
      </c>
      <c r="J23" s="63" t="s">
        <v>27</v>
      </c>
      <c r="K23" s="63" t="s">
        <v>384</v>
      </c>
    </row>
    <row r="24" spans="1:11" ht="61.8" customHeight="1" x14ac:dyDescent="0.55000000000000004">
      <c r="A24" s="63">
        <v>19</v>
      </c>
      <c r="B24" s="73" t="s">
        <v>385</v>
      </c>
      <c r="C24" s="147">
        <v>4150</v>
      </c>
      <c r="D24" s="68">
        <f t="shared" si="5"/>
        <v>4150</v>
      </c>
      <c r="E24" s="63" t="s">
        <v>22</v>
      </c>
      <c r="F24" s="63" t="s">
        <v>55</v>
      </c>
      <c r="G24" s="147">
        <f t="shared" si="0"/>
        <v>4150</v>
      </c>
      <c r="H24" s="148" t="str">
        <f t="shared" si="1"/>
        <v>บริษัทอุดมภัณฑ์เปเปอร์ จำกัด</v>
      </c>
      <c r="I24" s="68">
        <f t="shared" si="1"/>
        <v>4150</v>
      </c>
      <c r="J24" s="63" t="s">
        <v>27</v>
      </c>
      <c r="K24" s="63" t="s">
        <v>386</v>
      </c>
    </row>
    <row r="25" spans="1:11" ht="55.8" x14ac:dyDescent="0.55000000000000004">
      <c r="A25" s="63">
        <v>20</v>
      </c>
      <c r="B25" s="73" t="s">
        <v>404</v>
      </c>
      <c r="C25" s="147">
        <v>7030</v>
      </c>
      <c r="D25" s="68">
        <f t="shared" si="5"/>
        <v>7030</v>
      </c>
      <c r="E25" s="63" t="s">
        <v>22</v>
      </c>
      <c r="F25" s="63" t="s">
        <v>55</v>
      </c>
      <c r="G25" s="147">
        <f t="shared" si="0"/>
        <v>7030</v>
      </c>
      <c r="H25" s="148" t="str">
        <f t="shared" si="1"/>
        <v>บริษัทอุดมภัณฑ์เปเปอร์ จำกัด</v>
      </c>
      <c r="I25" s="68">
        <f t="shared" si="1"/>
        <v>7030</v>
      </c>
      <c r="J25" s="63" t="s">
        <v>27</v>
      </c>
      <c r="K25" s="63" t="s">
        <v>387</v>
      </c>
    </row>
    <row r="26" spans="1:11" x14ac:dyDescent="0.55000000000000004">
      <c r="A26" s="63">
        <v>21</v>
      </c>
      <c r="B26" s="73" t="s">
        <v>388</v>
      </c>
      <c r="C26" s="147">
        <v>12360</v>
      </c>
      <c r="D26" s="147">
        <f t="shared" si="5"/>
        <v>12360</v>
      </c>
      <c r="E26" s="63" t="s">
        <v>22</v>
      </c>
      <c r="F26" s="63" t="s">
        <v>55</v>
      </c>
      <c r="G26" s="147">
        <f t="shared" si="0"/>
        <v>12360</v>
      </c>
      <c r="H26" s="148" t="str">
        <f t="shared" si="1"/>
        <v>บริษัทอุดมภัณฑ์เปเปอร์ จำกัด</v>
      </c>
      <c r="I26" s="68">
        <f t="shared" si="1"/>
        <v>12360</v>
      </c>
      <c r="J26" s="63" t="s">
        <v>27</v>
      </c>
      <c r="K26" s="63" t="s">
        <v>389</v>
      </c>
    </row>
    <row r="27" spans="1:11" ht="37.200000000000003" x14ac:dyDescent="0.55000000000000004">
      <c r="A27" s="63">
        <v>22</v>
      </c>
      <c r="B27" s="73" t="s">
        <v>405</v>
      </c>
      <c r="C27" s="147">
        <v>10000</v>
      </c>
      <c r="D27" s="147">
        <f t="shared" si="5"/>
        <v>10000</v>
      </c>
      <c r="E27" s="63" t="s">
        <v>22</v>
      </c>
      <c r="F27" s="63" t="s">
        <v>55</v>
      </c>
      <c r="G27" s="147">
        <f t="shared" si="0"/>
        <v>10000</v>
      </c>
      <c r="H27" s="148" t="str">
        <f t="shared" si="1"/>
        <v>บริษัทอุดมภัณฑ์เปเปอร์ จำกัด</v>
      </c>
      <c r="I27" s="68">
        <f t="shared" si="1"/>
        <v>10000</v>
      </c>
      <c r="J27" s="63" t="s">
        <v>27</v>
      </c>
      <c r="K27" s="63" t="s">
        <v>390</v>
      </c>
    </row>
    <row r="28" spans="1:11" ht="75.599999999999994" customHeight="1" x14ac:dyDescent="0.55000000000000004">
      <c r="A28" s="63">
        <v>23</v>
      </c>
      <c r="B28" s="73" t="s">
        <v>391</v>
      </c>
      <c r="C28" s="147">
        <v>1430</v>
      </c>
      <c r="D28" s="147">
        <f t="shared" si="5"/>
        <v>1430</v>
      </c>
      <c r="E28" s="63" t="s">
        <v>22</v>
      </c>
      <c r="F28" s="63" t="s">
        <v>55</v>
      </c>
      <c r="G28" s="147">
        <f t="shared" si="0"/>
        <v>1430</v>
      </c>
      <c r="H28" s="148" t="str">
        <f t="shared" si="1"/>
        <v>บริษัทอุดมภัณฑ์เปเปอร์ จำกัด</v>
      </c>
      <c r="I28" s="68">
        <f t="shared" si="1"/>
        <v>1430</v>
      </c>
      <c r="J28" s="63" t="s">
        <v>27</v>
      </c>
      <c r="K28" s="63" t="s">
        <v>392</v>
      </c>
    </row>
    <row r="29" spans="1:11" ht="37.200000000000003" x14ac:dyDescent="0.55000000000000004">
      <c r="A29" s="63">
        <v>24</v>
      </c>
      <c r="B29" s="73" t="s">
        <v>393</v>
      </c>
      <c r="C29" s="147">
        <v>1200</v>
      </c>
      <c r="D29" s="147">
        <f t="shared" si="5"/>
        <v>1200</v>
      </c>
      <c r="E29" s="63" t="s">
        <v>22</v>
      </c>
      <c r="F29" s="63" t="s">
        <v>242</v>
      </c>
      <c r="G29" s="147">
        <f t="shared" si="0"/>
        <v>1200</v>
      </c>
      <c r="H29" s="148" t="str">
        <f t="shared" si="1"/>
        <v>นายมานิตย์  วัฒนพานิช</v>
      </c>
      <c r="I29" s="68">
        <f t="shared" si="1"/>
        <v>1200</v>
      </c>
      <c r="J29" s="63" t="s">
        <v>27</v>
      </c>
      <c r="K29" s="63" t="s">
        <v>394</v>
      </c>
    </row>
    <row r="30" spans="1:11" ht="37.200000000000003" x14ac:dyDescent="0.55000000000000004">
      <c r="A30" s="63">
        <v>25</v>
      </c>
      <c r="B30" s="73" t="s">
        <v>33</v>
      </c>
      <c r="C30" s="147">
        <v>19144.439999999999</v>
      </c>
      <c r="D30" s="147">
        <f t="shared" si="5"/>
        <v>19144.439999999999</v>
      </c>
      <c r="E30" s="63" t="s">
        <v>22</v>
      </c>
      <c r="F30" s="76" t="s">
        <v>87</v>
      </c>
      <c r="G30" s="147">
        <f t="shared" ref="G30:G34" si="6">+D30</f>
        <v>19144.439999999999</v>
      </c>
      <c r="H30" s="148" t="str">
        <f t="shared" ref="H30:H34" si="7">+F30</f>
        <v>บริษัท เอบีที 
อินดัสเทียลเซอร์วิส จำกัด</v>
      </c>
      <c r="I30" s="68">
        <f t="shared" ref="I30:I34" si="8">+G30</f>
        <v>19144.439999999999</v>
      </c>
      <c r="J30" s="63" t="s">
        <v>27</v>
      </c>
      <c r="K30" s="63" t="s">
        <v>395</v>
      </c>
    </row>
    <row r="31" spans="1:11" ht="55.8" x14ac:dyDescent="0.55000000000000004">
      <c r="A31" s="63">
        <v>26</v>
      </c>
      <c r="B31" s="73" t="s">
        <v>396</v>
      </c>
      <c r="C31" s="147">
        <v>16852.5</v>
      </c>
      <c r="D31" s="147">
        <f t="shared" si="5"/>
        <v>16852.5</v>
      </c>
      <c r="E31" s="63" t="s">
        <v>22</v>
      </c>
      <c r="F31" s="63" t="s">
        <v>39</v>
      </c>
      <c r="G31" s="147">
        <f t="shared" si="6"/>
        <v>16852.5</v>
      </c>
      <c r="H31" s="148" t="str">
        <f t="shared" si="7"/>
        <v>บริษัท ไฮปริ้น จำกัด</v>
      </c>
      <c r="I31" s="68">
        <f t="shared" si="8"/>
        <v>16852.5</v>
      </c>
      <c r="J31" s="63" t="s">
        <v>27</v>
      </c>
      <c r="K31" s="63" t="s">
        <v>397</v>
      </c>
    </row>
    <row r="32" spans="1:11" ht="55.8" x14ac:dyDescent="0.55000000000000004">
      <c r="A32" s="63">
        <v>27</v>
      </c>
      <c r="B32" s="73" t="s">
        <v>399</v>
      </c>
      <c r="C32" s="147">
        <v>13856</v>
      </c>
      <c r="D32" s="147">
        <f t="shared" si="5"/>
        <v>13856</v>
      </c>
      <c r="E32" s="63" t="s">
        <v>22</v>
      </c>
      <c r="F32" s="63" t="s">
        <v>39</v>
      </c>
      <c r="G32" s="147">
        <f t="shared" si="6"/>
        <v>13856</v>
      </c>
      <c r="H32" s="148" t="str">
        <f t="shared" si="7"/>
        <v>บริษัท ไฮปริ้น จำกัด</v>
      </c>
      <c r="I32" s="68">
        <f t="shared" si="8"/>
        <v>13856</v>
      </c>
      <c r="J32" s="63" t="s">
        <v>27</v>
      </c>
      <c r="K32" s="63" t="s">
        <v>398</v>
      </c>
    </row>
    <row r="33" spans="1:11" ht="37.200000000000003" x14ac:dyDescent="0.55000000000000004">
      <c r="A33" s="63">
        <v>28</v>
      </c>
      <c r="B33" s="73" t="s">
        <v>400</v>
      </c>
      <c r="C33" s="147">
        <v>19024.599999999999</v>
      </c>
      <c r="D33" s="147">
        <f t="shared" si="5"/>
        <v>19024.599999999999</v>
      </c>
      <c r="E33" s="63" t="s">
        <v>22</v>
      </c>
      <c r="F33" s="63" t="s">
        <v>53</v>
      </c>
      <c r="G33" s="147">
        <f t="shared" si="6"/>
        <v>19024.599999999999</v>
      </c>
      <c r="H33" s="148" t="str">
        <f t="shared" si="7"/>
        <v>บริษัท เอส.ซี.แอร์ คอนดิชั่นนิ่ง จำกัด</v>
      </c>
      <c r="I33" s="68">
        <f t="shared" si="8"/>
        <v>19024.599999999999</v>
      </c>
      <c r="J33" s="63" t="s">
        <v>27</v>
      </c>
      <c r="K33" s="63" t="s">
        <v>406</v>
      </c>
    </row>
    <row r="34" spans="1:11" ht="37.200000000000003" x14ac:dyDescent="0.55000000000000004">
      <c r="A34" s="63">
        <v>29</v>
      </c>
      <c r="B34" s="73" t="s">
        <v>401</v>
      </c>
      <c r="C34" s="147">
        <v>10000</v>
      </c>
      <c r="D34" s="147">
        <f t="shared" si="5"/>
        <v>10000</v>
      </c>
      <c r="E34" s="63" t="s">
        <v>22</v>
      </c>
      <c r="F34" s="63" t="s">
        <v>63</v>
      </c>
      <c r="G34" s="147">
        <f t="shared" si="6"/>
        <v>10000</v>
      </c>
      <c r="H34" s="148" t="str">
        <f t="shared" si="7"/>
        <v>นายเสมอ อุดม</v>
      </c>
      <c r="I34" s="68">
        <f t="shared" si="8"/>
        <v>10000</v>
      </c>
      <c r="J34" s="63" t="s">
        <v>27</v>
      </c>
      <c r="K34" s="63" t="s">
        <v>402</v>
      </c>
    </row>
    <row r="35" spans="1:11" x14ac:dyDescent="0.55000000000000004">
      <c r="A35" s="153"/>
      <c r="B35" s="154" t="s">
        <v>550</v>
      </c>
      <c r="C35" s="155">
        <f>SUM(C6:C34)</f>
        <v>307694.39999999997</v>
      </c>
      <c r="D35" s="155">
        <f>SUM(D6:D34)</f>
        <v>307694.39999999997</v>
      </c>
      <c r="E35" s="156"/>
      <c r="F35" s="157"/>
      <c r="G35" s="155">
        <f>SUM(G6:G34)</f>
        <v>307694.39999999997</v>
      </c>
      <c r="H35" s="155">
        <f>SUM(H6:H34)</f>
        <v>0</v>
      </c>
      <c r="I35" s="155">
        <f>SUM(I6:I34)</f>
        <v>307694.39999999997</v>
      </c>
      <c r="J35" s="155">
        <f>SUM(J6:J34)</f>
        <v>0</v>
      </c>
      <c r="K35" s="160"/>
    </row>
    <row r="36" spans="1:11" hidden="1" x14ac:dyDescent="0.55000000000000004">
      <c r="A36" s="142"/>
      <c r="B36" s="161"/>
      <c r="F36" s="162"/>
      <c r="H36" s="163"/>
      <c r="J36" s="164"/>
      <c r="K36" s="164"/>
    </row>
    <row r="37" spans="1:11" x14ac:dyDescent="0.55000000000000004">
      <c r="A37" s="142"/>
      <c r="B37" s="165"/>
      <c r="C37" s="166"/>
      <c r="D37" s="167"/>
      <c r="E37" s="168"/>
      <c r="F37" s="56" t="s">
        <v>29</v>
      </c>
      <c r="H37" s="169"/>
      <c r="J37" s="170"/>
      <c r="K37" s="171"/>
    </row>
    <row r="38" spans="1:11" x14ac:dyDescent="0.55000000000000004">
      <c r="A38" s="142"/>
      <c r="B38" s="165" t="s">
        <v>30</v>
      </c>
      <c r="C38" s="165" t="s">
        <v>31</v>
      </c>
      <c r="D38" s="172"/>
      <c r="E38" s="173" t="s">
        <v>30</v>
      </c>
      <c r="F38" s="174"/>
      <c r="G38" s="175"/>
      <c r="H38" s="174"/>
      <c r="I38" s="175"/>
      <c r="J38" s="176"/>
      <c r="K38" s="176"/>
    </row>
    <row r="39" spans="1:11" x14ac:dyDescent="0.55000000000000004">
      <c r="A39" s="142"/>
      <c r="B39" s="142" t="s">
        <v>520</v>
      </c>
      <c r="C39" s="177"/>
      <c r="D39" s="172"/>
      <c r="E39" s="142"/>
      <c r="G39" s="55"/>
      <c r="H39" s="55"/>
      <c r="I39" s="55"/>
      <c r="J39" s="55"/>
      <c r="K39" s="55"/>
    </row>
    <row r="40" spans="1:11" x14ac:dyDescent="0.55000000000000004">
      <c r="B40" s="136" t="s">
        <v>134</v>
      </c>
      <c r="C40" s="177"/>
      <c r="D40" s="172"/>
      <c r="E40" s="142"/>
      <c r="F40" s="55"/>
      <c r="G40" s="178" t="s">
        <v>32</v>
      </c>
      <c r="I40" s="178" t="s">
        <v>32</v>
      </c>
    </row>
  </sheetData>
  <mergeCells count="12">
    <mergeCell ref="J4:J5"/>
    <mergeCell ref="K4:K5"/>
    <mergeCell ref="A1:K1"/>
    <mergeCell ref="A2:K2"/>
    <mergeCell ref="E3:G3"/>
    <mergeCell ref="A4:A5"/>
    <mergeCell ref="B4:B5"/>
    <mergeCell ref="C4:C5"/>
    <mergeCell ref="D4:D5"/>
    <mergeCell ref="E4:E5"/>
    <mergeCell ref="F4:G4"/>
    <mergeCell ref="H4:I4"/>
  </mergeCells>
  <pageMargins left="0.19685039370078741" right="0.19685039370078741" top="0.35433070866141736" bottom="0" header="0.31496062992125984" footer="0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90E12-4D80-4A82-8463-EA06C652AD76}">
  <sheetPr>
    <pageSetUpPr fitToPage="1"/>
  </sheetPr>
  <dimension ref="A1:K35"/>
  <sheetViews>
    <sheetView topLeftCell="A23" zoomScaleNormal="100" zoomScaleSheetLayoutView="70" workbookViewId="0">
      <selection activeCell="C24" sqref="C24"/>
    </sheetView>
  </sheetViews>
  <sheetFormatPr defaultColWidth="9" defaultRowHeight="21" x14ac:dyDescent="0.6"/>
  <cols>
    <col min="1" max="1" width="7" style="2" customWidth="1"/>
    <col min="2" max="2" width="26.5" style="2" customWidth="1"/>
    <col min="3" max="4" width="11.69921875" style="2" customWidth="1"/>
    <col min="5" max="5" width="12" style="2" customWidth="1"/>
    <col min="6" max="6" width="18.69921875" style="2" customWidth="1"/>
    <col min="7" max="7" width="13.09765625" style="2" customWidth="1"/>
    <col min="8" max="8" width="18.5" style="2" customWidth="1"/>
    <col min="9" max="9" width="11.69921875" style="2" customWidth="1"/>
    <col min="10" max="10" width="8.296875" style="2" customWidth="1"/>
    <col min="11" max="11" width="14.19921875" style="2" customWidth="1"/>
    <col min="12" max="16384" width="9" style="2"/>
  </cols>
  <sheetData>
    <row r="1" spans="1:11" x14ac:dyDescent="0.6">
      <c r="A1" s="368" t="s">
        <v>546</v>
      </c>
      <c r="B1" s="368"/>
      <c r="C1" s="368"/>
      <c r="D1" s="368"/>
      <c r="E1" s="368"/>
      <c r="F1" s="368"/>
      <c r="G1" s="368"/>
      <c r="H1" s="368"/>
      <c r="I1" s="368"/>
      <c r="J1" s="368"/>
      <c r="K1" s="368"/>
    </row>
    <row r="2" spans="1:11" x14ac:dyDescent="0.6">
      <c r="A2" s="369" t="s">
        <v>513</v>
      </c>
      <c r="B2" s="369"/>
      <c r="C2" s="369"/>
      <c r="D2" s="369"/>
      <c r="E2" s="369"/>
      <c r="F2" s="369"/>
      <c r="G2" s="369"/>
      <c r="H2" s="369"/>
      <c r="I2" s="369"/>
      <c r="J2" s="369"/>
      <c r="K2" s="369"/>
    </row>
    <row r="3" spans="1:11" x14ac:dyDescent="0.6">
      <c r="B3" s="81"/>
      <c r="C3" s="81"/>
      <c r="D3" s="81"/>
      <c r="E3" s="370" t="s">
        <v>547</v>
      </c>
      <c r="F3" s="370"/>
      <c r="G3" s="370"/>
      <c r="H3" s="81"/>
      <c r="I3" s="81"/>
      <c r="J3" s="81"/>
      <c r="K3" s="8" t="s">
        <v>519</v>
      </c>
    </row>
    <row r="4" spans="1:11" s="143" customFormat="1" ht="25.2" customHeight="1" x14ac:dyDescent="0.25">
      <c r="A4" s="358" t="s">
        <v>2</v>
      </c>
      <c r="B4" s="362" t="s">
        <v>3</v>
      </c>
      <c r="C4" s="363" t="s">
        <v>515</v>
      </c>
      <c r="D4" s="363" t="s">
        <v>516</v>
      </c>
      <c r="E4" s="362" t="s">
        <v>514</v>
      </c>
      <c r="F4" s="364" t="s">
        <v>517</v>
      </c>
      <c r="G4" s="365"/>
      <c r="H4" s="366" t="s">
        <v>518</v>
      </c>
      <c r="I4" s="367"/>
      <c r="J4" s="356" t="s">
        <v>17</v>
      </c>
      <c r="K4" s="358" t="s">
        <v>18</v>
      </c>
    </row>
    <row r="5" spans="1:11" s="143" customFormat="1" ht="42" customHeight="1" x14ac:dyDescent="0.25">
      <c r="A5" s="358"/>
      <c r="B5" s="362"/>
      <c r="C5" s="363"/>
      <c r="D5" s="363"/>
      <c r="E5" s="362"/>
      <c r="F5" s="144" t="s">
        <v>14</v>
      </c>
      <c r="G5" s="145" t="s">
        <v>588</v>
      </c>
      <c r="H5" s="146" t="s">
        <v>15</v>
      </c>
      <c r="I5" s="144" t="s">
        <v>11</v>
      </c>
      <c r="J5" s="357"/>
      <c r="K5" s="358"/>
    </row>
    <row r="6" spans="1:11" ht="55.8" x14ac:dyDescent="0.6">
      <c r="A6" s="82">
        <v>1</v>
      </c>
      <c r="B6" s="112" t="s">
        <v>302</v>
      </c>
      <c r="C6" s="83">
        <v>18800</v>
      </c>
      <c r="D6" s="83">
        <f>+C6</f>
        <v>18800</v>
      </c>
      <c r="E6" s="82" t="s">
        <v>22</v>
      </c>
      <c r="F6" s="63" t="s">
        <v>208</v>
      </c>
      <c r="G6" s="83">
        <f>+D6</f>
        <v>18800</v>
      </c>
      <c r="H6" s="148" t="str">
        <f>+F6</f>
        <v>สถานีบริการน้ำมันเชื้อเพลิงเพื่อสวัสดิการกองทัพอากาศ (1)
(ถนนลำลูกกา)</v>
      </c>
      <c r="I6" s="83">
        <f>+G6</f>
        <v>18800</v>
      </c>
      <c r="J6" s="82" t="s">
        <v>27</v>
      </c>
      <c r="K6" s="82" t="s">
        <v>341</v>
      </c>
    </row>
    <row r="7" spans="1:11" ht="42" x14ac:dyDescent="0.6">
      <c r="A7" s="82">
        <v>2</v>
      </c>
      <c r="B7" s="113" t="s">
        <v>303</v>
      </c>
      <c r="C7" s="83">
        <v>1241.2</v>
      </c>
      <c r="D7" s="88">
        <f>+C7</f>
        <v>1241.2</v>
      </c>
      <c r="E7" s="89" t="s">
        <v>22</v>
      </c>
      <c r="F7" s="82" t="s">
        <v>28</v>
      </c>
      <c r="G7" s="83">
        <f t="shared" ref="G7:G18" si="0">+D7</f>
        <v>1241.2</v>
      </c>
      <c r="H7" s="84" t="str">
        <f t="shared" ref="H7:I29" si="1">+F7</f>
        <v xml:space="preserve"> จี แอนด์ จี 
ดริ้งกิ้ง  วอเตอร์</v>
      </c>
      <c r="I7" s="83">
        <f>+G7</f>
        <v>1241.2</v>
      </c>
      <c r="J7" s="82" t="s">
        <v>27</v>
      </c>
      <c r="K7" s="89" t="s">
        <v>304</v>
      </c>
    </row>
    <row r="8" spans="1:11" ht="42" x14ac:dyDescent="0.6">
      <c r="A8" s="82">
        <v>3</v>
      </c>
      <c r="B8" s="112" t="s">
        <v>305</v>
      </c>
      <c r="C8" s="83">
        <v>858</v>
      </c>
      <c r="D8" s="88">
        <f t="shared" ref="D8:D10" si="2">+C8</f>
        <v>858</v>
      </c>
      <c r="E8" s="82" t="s">
        <v>22</v>
      </c>
      <c r="F8" s="82" t="s">
        <v>306</v>
      </c>
      <c r="G8" s="83">
        <f t="shared" si="0"/>
        <v>858</v>
      </c>
      <c r="H8" s="84" t="str">
        <f t="shared" si="1"/>
        <v>บริษัท ซีพี แอ็กตร้า จำกัด (มหาชน)</v>
      </c>
      <c r="I8" s="88">
        <f>+G8</f>
        <v>858</v>
      </c>
      <c r="J8" s="82" t="s">
        <v>27</v>
      </c>
      <c r="K8" s="82" t="s">
        <v>307</v>
      </c>
    </row>
    <row r="9" spans="1:11" ht="63" x14ac:dyDescent="0.6">
      <c r="A9" s="82">
        <v>4</v>
      </c>
      <c r="B9" s="112" t="s">
        <v>308</v>
      </c>
      <c r="C9" s="83">
        <v>1350</v>
      </c>
      <c r="D9" s="88">
        <f t="shared" si="2"/>
        <v>1350</v>
      </c>
      <c r="E9" s="82" t="s">
        <v>22</v>
      </c>
      <c r="F9" s="82" t="s">
        <v>309</v>
      </c>
      <c r="G9" s="83">
        <f t="shared" si="0"/>
        <v>1350</v>
      </c>
      <c r="H9" s="84" t="str">
        <f t="shared" si="1"/>
        <v>นายปิยเดช จุ้ยพันธ์ดี</v>
      </c>
      <c r="I9" s="88">
        <f>+G9</f>
        <v>1350</v>
      </c>
      <c r="J9" s="82" t="s">
        <v>27</v>
      </c>
      <c r="K9" s="82" t="s">
        <v>310</v>
      </c>
    </row>
    <row r="10" spans="1:11" x14ac:dyDescent="0.6">
      <c r="A10" s="82">
        <v>5</v>
      </c>
      <c r="B10" s="112" t="s">
        <v>34</v>
      </c>
      <c r="C10" s="83">
        <v>10640</v>
      </c>
      <c r="D10" s="88">
        <f t="shared" si="2"/>
        <v>10640</v>
      </c>
      <c r="E10" s="82" t="s">
        <v>22</v>
      </c>
      <c r="F10" s="63" t="s">
        <v>55</v>
      </c>
      <c r="G10" s="83">
        <f t="shared" si="0"/>
        <v>10640</v>
      </c>
      <c r="H10" s="148" t="str">
        <f t="shared" si="1"/>
        <v>บริษัทอุดมภัณฑ์เปเปอร์ จำกัด</v>
      </c>
      <c r="I10" s="88">
        <f>+G10</f>
        <v>10640</v>
      </c>
      <c r="J10" s="82" t="s">
        <v>27</v>
      </c>
      <c r="K10" s="82" t="s">
        <v>311</v>
      </c>
    </row>
    <row r="11" spans="1:11" ht="42" x14ac:dyDescent="0.6">
      <c r="A11" s="82">
        <v>6</v>
      </c>
      <c r="B11" s="112" t="s">
        <v>313</v>
      </c>
      <c r="C11" s="83">
        <v>2198</v>
      </c>
      <c r="D11" s="88">
        <f>+C11</f>
        <v>2198</v>
      </c>
      <c r="E11" s="82" t="s">
        <v>22</v>
      </c>
      <c r="F11" s="82" t="s">
        <v>55</v>
      </c>
      <c r="G11" s="83">
        <f t="shared" si="0"/>
        <v>2198</v>
      </c>
      <c r="H11" s="84" t="str">
        <f t="shared" si="1"/>
        <v>บริษัทอุดมภัณฑ์เปเปอร์ จำกัด</v>
      </c>
      <c r="I11" s="88">
        <f t="shared" si="1"/>
        <v>2198</v>
      </c>
      <c r="J11" s="82" t="s">
        <v>27</v>
      </c>
      <c r="K11" s="82" t="s">
        <v>312</v>
      </c>
    </row>
    <row r="12" spans="1:11" ht="63" x14ac:dyDescent="0.6">
      <c r="A12" s="82">
        <v>7</v>
      </c>
      <c r="B12" s="112" t="s">
        <v>314</v>
      </c>
      <c r="C12" s="83">
        <v>1160</v>
      </c>
      <c r="D12" s="88">
        <f>+C12</f>
        <v>1160</v>
      </c>
      <c r="E12" s="82" t="s">
        <v>22</v>
      </c>
      <c r="F12" s="82" t="s">
        <v>55</v>
      </c>
      <c r="G12" s="83">
        <f t="shared" si="0"/>
        <v>1160</v>
      </c>
      <c r="H12" s="84" t="str">
        <f t="shared" si="1"/>
        <v>บริษัทอุดมภัณฑ์เปเปอร์ จำกัด</v>
      </c>
      <c r="I12" s="88">
        <f t="shared" si="1"/>
        <v>1160</v>
      </c>
      <c r="J12" s="82" t="s">
        <v>27</v>
      </c>
      <c r="K12" s="82" t="s">
        <v>315</v>
      </c>
    </row>
    <row r="13" spans="1:11" ht="63" x14ac:dyDescent="0.6">
      <c r="A13" s="82">
        <v>8</v>
      </c>
      <c r="B13" s="112" t="s">
        <v>317</v>
      </c>
      <c r="C13" s="83">
        <v>620</v>
      </c>
      <c r="D13" s="88">
        <f t="shared" ref="D13" si="3">+C13</f>
        <v>620</v>
      </c>
      <c r="E13" s="82" t="s">
        <v>22</v>
      </c>
      <c r="F13" s="82" t="s">
        <v>55</v>
      </c>
      <c r="G13" s="83">
        <f t="shared" si="0"/>
        <v>620</v>
      </c>
      <c r="H13" s="84" t="str">
        <f t="shared" si="1"/>
        <v>บริษัทอุดมภัณฑ์เปเปอร์ จำกัด</v>
      </c>
      <c r="I13" s="88">
        <f t="shared" si="1"/>
        <v>620</v>
      </c>
      <c r="J13" s="82" t="s">
        <v>27</v>
      </c>
      <c r="K13" s="82" t="s">
        <v>316</v>
      </c>
    </row>
    <row r="14" spans="1:11" ht="84" x14ac:dyDescent="0.6">
      <c r="A14" s="82">
        <v>9</v>
      </c>
      <c r="B14" s="112" t="s">
        <v>318</v>
      </c>
      <c r="C14" s="83">
        <v>1450</v>
      </c>
      <c r="D14" s="83">
        <f>+C14</f>
        <v>1450</v>
      </c>
      <c r="E14" s="82" t="s">
        <v>22</v>
      </c>
      <c r="F14" s="82" t="s">
        <v>55</v>
      </c>
      <c r="G14" s="83">
        <f t="shared" si="0"/>
        <v>1450</v>
      </c>
      <c r="H14" s="84" t="str">
        <f t="shared" si="1"/>
        <v>บริษัทอุดมภัณฑ์เปเปอร์ จำกัด</v>
      </c>
      <c r="I14" s="88">
        <f t="shared" si="1"/>
        <v>1450</v>
      </c>
      <c r="J14" s="82" t="s">
        <v>27</v>
      </c>
      <c r="K14" s="82" t="s">
        <v>319</v>
      </c>
    </row>
    <row r="15" spans="1:11" ht="63" x14ac:dyDescent="0.6">
      <c r="A15" s="82">
        <v>10</v>
      </c>
      <c r="B15" s="112" t="s">
        <v>320</v>
      </c>
      <c r="C15" s="83">
        <v>4200</v>
      </c>
      <c r="D15" s="83">
        <f t="shared" ref="D15:D16" si="4">+C15</f>
        <v>4200</v>
      </c>
      <c r="E15" s="82" t="s">
        <v>22</v>
      </c>
      <c r="F15" s="82" t="s">
        <v>55</v>
      </c>
      <c r="G15" s="83">
        <f t="shared" si="0"/>
        <v>4200</v>
      </c>
      <c r="H15" s="84" t="str">
        <f t="shared" si="1"/>
        <v>บริษัทอุดมภัณฑ์เปเปอร์ จำกัด</v>
      </c>
      <c r="I15" s="88">
        <f t="shared" si="1"/>
        <v>4200</v>
      </c>
      <c r="J15" s="82" t="s">
        <v>27</v>
      </c>
      <c r="K15" s="82" t="s">
        <v>324</v>
      </c>
    </row>
    <row r="16" spans="1:11" ht="70.2" customHeight="1" x14ac:dyDescent="0.6">
      <c r="A16" s="82">
        <v>11</v>
      </c>
      <c r="B16" s="112" t="s">
        <v>321</v>
      </c>
      <c r="C16" s="83">
        <v>1500</v>
      </c>
      <c r="D16" s="83">
        <f t="shared" si="4"/>
        <v>1500</v>
      </c>
      <c r="E16" s="82" t="s">
        <v>22</v>
      </c>
      <c r="F16" s="82" t="s">
        <v>55</v>
      </c>
      <c r="G16" s="83">
        <f t="shared" si="0"/>
        <v>1500</v>
      </c>
      <c r="H16" s="84" t="str">
        <f t="shared" si="1"/>
        <v>บริษัทอุดมภัณฑ์เปเปอร์ จำกัด</v>
      </c>
      <c r="I16" s="88">
        <f t="shared" si="1"/>
        <v>1500</v>
      </c>
      <c r="J16" s="82" t="s">
        <v>27</v>
      </c>
      <c r="K16" s="82" t="s">
        <v>325</v>
      </c>
    </row>
    <row r="17" spans="1:11" x14ac:dyDescent="0.6">
      <c r="A17" s="82">
        <v>13</v>
      </c>
      <c r="B17" s="112" t="s">
        <v>56</v>
      </c>
      <c r="C17" s="83">
        <v>57970</v>
      </c>
      <c r="D17" s="88">
        <f>+C17</f>
        <v>57970</v>
      </c>
      <c r="E17" s="82" t="s">
        <v>22</v>
      </c>
      <c r="F17" s="63" t="s">
        <v>55</v>
      </c>
      <c r="G17" s="83">
        <f t="shared" si="0"/>
        <v>57970</v>
      </c>
      <c r="H17" s="148" t="str">
        <f t="shared" si="1"/>
        <v>บริษัทอุดมภัณฑ์เปเปอร์ จำกัด</v>
      </c>
      <c r="I17" s="88">
        <f t="shared" si="1"/>
        <v>57970</v>
      </c>
      <c r="J17" s="82" t="s">
        <v>27</v>
      </c>
      <c r="K17" s="82" t="s">
        <v>326</v>
      </c>
    </row>
    <row r="18" spans="1:11" ht="21" customHeight="1" x14ac:dyDescent="0.6">
      <c r="A18" s="82">
        <v>14</v>
      </c>
      <c r="B18" s="112" t="s">
        <v>342</v>
      </c>
      <c r="C18" s="83">
        <v>9319.7000000000007</v>
      </c>
      <c r="D18" s="88">
        <f>+C18</f>
        <v>9319.7000000000007</v>
      </c>
      <c r="E18" s="82" t="s">
        <v>22</v>
      </c>
      <c r="F18" s="82" t="s">
        <v>48</v>
      </c>
      <c r="G18" s="83">
        <f t="shared" si="0"/>
        <v>9319.7000000000007</v>
      </c>
      <c r="H18" s="84" t="str">
        <f t="shared" si="1"/>
        <v>ร้านกิตติเจริญภัณฑ์</v>
      </c>
      <c r="I18" s="88">
        <f t="shared" si="1"/>
        <v>9319.7000000000007</v>
      </c>
      <c r="J18" s="82" t="s">
        <v>27</v>
      </c>
      <c r="K18" s="82" t="s">
        <v>327</v>
      </c>
    </row>
    <row r="19" spans="1:11" ht="63" x14ac:dyDescent="0.6">
      <c r="A19" s="82">
        <v>15</v>
      </c>
      <c r="B19" s="112" t="s">
        <v>322</v>
      </c>
      <c r="C19" s="83">
        <v>26250</v>
      </c>
      <c r="D19" s="88">
        <f t="shared" ref="D19:D29" si="5">+C19</f>
        <v>26250</v>
      </c>
      <c r="E19" s="82" t="s">
        <v>22</v>
      </c>
      <c r="F19" s="82" t="s">
        <v>55</v>
      </c>
      <c r="G19" s="83">
        <f t="shared" ref="G19:G26" si="6">+D19</f>
        <v>26250</v>
      </c>
      <c r="H19" s="84" t="str">
        <f t="shared" ref="H19:H29" si="7">+F19</f>
        <v>บริษัทอุดมภัณฑ์เปเปอร์ จำกัด</v>
      </c>
      <c r="I19" s="88">
        <f t="shared" si="1"/>
        <v>26250</v>
      </c>
      <c r="J19" s="82" t="s">
        <v>27</v>
      </c>
      <c r="K19" s="82" t="s">
        <v>328</v>
      </c>
    </row>
    <row r="20" spans="1:11" ht="73.2" customHeight="1" x14ac:dyDescent="0.6">
      <c r="A20" s="82">
        <v>16</v>
      </c>
      <c r="B20" s="112" t="s">
        <v>323</v>
      </c>
      <c r="C20" s="83">
        <v>9420</v>
      </c>
      <c r="D20" s="83">
        <f t="shared" si="5"/>
        <v>9420</v>
      </c>
      <c r="E20" s="82" t="s">
        <v>22</v>
      </c>
      <c r="F20" s="82" t="s">
        <v>55</v>
      </c>
      <c r="G20" s="83">
        <f t="shared" si="6"/>
        <v>9420</v>
      </c>
      <c r="H20" s="84" t="str">
        <f t="shared" si="7"/>
        <v>บริษัทอุดมภัณฑ์เปเปอร์ จำกัด</v>
      </c>
      <c r="I20" s="88">
        <f t="shared" si="1"/>
        <v>9420</v>
      </c>
      <c r="J20" s="82" t="s">
        <v>27</v>
      </c>
      <c r="K20" s="82" t="s">
        <v>329</v>
      </c>
    </row>
    <row r="21" spans="1:11" ht="42" x14ac:dyDescent="0.6">
      <c r="A21" s="82">
        <v>17</v>
      </c>
      <c r="B21" s="112" t="s">
        <v>330</v>
      </c>
      <c r="C21" s="83">
        <v>2500</v>
      </c>
      <c r="D21" s="83">
        <f t="shared" si="5"/>
        <v>2500</v>
      </c>
      <c r="E21" s="82" t="s">
        <v>22</v>
      </c>
      <c r="F21" s="82" t="s">
        <v>237</v>
      </c>
      <c r="G21" s="83">
        <f t="shared" si="6"/>
        <v>2500</v>
      </c>
      <c r="H21" s="84" t="str">
        <f t="shared" si="7"/>
        <v>ร้านสมบูรณ์เครื่องเขียน โดยนางเรียบ ยอดนิล</v>
      </c>
      <c r="I21" s="88">
        <f t="shared" si="1"/>
        <v>2500</v>
      </c>
      <c r="J21" s="82" t="s">
        <v>27</v>
      </c>
      <c r="K21" s="82" t="s">
        <v>331</v>
      </c>
    </row>
    <row r="22" spans="1:11" ht="63" x14ac:dyDescent="0.6">
      <c r="A22" s="82">
        <v>18</v>
      </c>
      <c r="B22" s="115" t="s">
        <v>332</v>
      </c>
      <c r="C22" s="83">
        <v>14175</v>
      </c>
      <c r="D22" s="83">
        <f t="shared" si="5"/>
        <v>14175</v>
      </c>
      <c r="E22" s="82" t="s">
        <v>22</v>
      </c>
      <c r="F22" s="82" t="s">
        <v>309</v>
      </c>
      <c r="G22" s="83">
        <f t="shared" si="6"/>
        <v>14175</v>
      </c>
      <c r="H22" s="84" t="str">
        <f t="shared" si="7"/>
        <v>นายปิยเดช จุ้ยพันธ์ดี</v>
      </c>
      <c r="I22" s="88">
        <f t="shared" si="1"/>
        <v>14175</v>
      </c>
      <c r="J22" s="82" t="s">
        <v>27</v>
      </c>
      <c r="K22" s="82" t="s">
        <v>333</v>
      </c>
    </row>
    <row r="23" spans="1:11" ht="42" x14ac:dyDescent="0.6">
      <c r="A23" s="82">
        <v>19</v>
      </c>
      <c r="B23" s="112" t="s">
        <v>334</v>
      </c>
      <c r="C23" s="83">
        <v>22812.400000000001</v>
      </c>
      <c r="D23" s="88">
        <f t="shared" si="5"/>
        <v>22812.400000000001</v>
      </c>
      <c r="E23" s="82" t="s">
        <v>22</v>
      </c>
      <c r="F23" s="82" t="s">
        <v>53</v>
      </c>
      <c r="G23" s="83">
        <f t="shared" si="6"/>
        <v>22812.400000000001</v>
      </c>
      <c r="H23" s="84" t="str">
        <f t="shared" si="7"/>
        <v>บริษัท เอส.ซี.แอร์ คอนดิชั่นนิ่ง จำกัด</v>
      </c>
      <c r="I23" s="88">
        <f t="shared" si="1"/>
        <v>22812.400000000001</v>
      </c>
      <c r="J23" s="82" t="s">
        <v>27</v>
      </c>
      <c r="K23" s="82" t="s">
        <v>335</v>
      </c>
    </row>
    <row r="24" spans="1:11" ht="42" x14ac:dyDescent="0.6">
      <c r="A24" s="82">
        <v>20</v>
      </c>
      <c r="B24" s="112" t="s">
        <v>336</v>
      </c>
      <c r="C24" s="83">
        <v>73480</v>
      </c>
      <c r="D24" s="88">
        <f t="shared" si="5"/>
        <v>73480</v>
      </c>
      <c r="E24" s="82" t="s">
        <v>22</v>
      </c>
      <c r="F24" s="82" t="s">
        <v>39</v>
      </c>
      <c r="G24" s="83">
        <f t="shared" si="6"/>
        <v>73480</v>
      </c>
      <c r="H24" s="84" t="str">
        <f t="shared" si="7"/>
        <v>บริษัท ไฮปริ้น จำกัด</v>
      </c>
      <c r="I24" s="88">
        <f t="shared" si="1"/>
        <v>73480</v>
      </c>
      <c r="J24" s="82" t="s">
        <v>27</v>
      </c>
      <c r="K24" s="82" t="s">
        <v>337</v>
      </c>
    </row>
    <row r="25" spans="1:11" ht="42" x14ac:dyDescent="0.6">
      <c r="A25" s="82">
        <v>21</v>
      </c>
      <c r="B25" s="112" t="s">
        <v>340</v>
      </c>
      <c r="C25" s="83">
        <v>3900</v>
      </c>
      <c r="D25" s="88">
        <f t="shared" si="5"/>
        <v>3900</v>
      </c>
      <c r="E25" s="82" t="s">
        <v>22</v>
      </c>
      <c r="F25" s="82" t="s">
        <v>339</v>
      </c>
      <c r="G25" s="83">
        <f t="shared" si="6"/>
        <v>3900</v>
      </c>
      <c r="H25" s="84" t="str">
        <f t="shared" si="7"/>
        <v>บริษัท อัญชิสา ก่อสร้าง จำกัด</v>
      </c>
      <c r="I25" s="88">
        <f t="shared" si="1"/>
        <v>3900</v>
      </c>
      <c r="J25" s="82" t="s">
        <v>27</v>
      </c>
      <c r="K25" s="82" t="s">
        <v>338</v>
      </c>
    </row>
    <row r="26" spans="1:11" x14ac:dyDescent="0.6">
      <c r="A26" s="82">
        <v>22</v>
      </c>
      <c r="B26" s="112" t="s">
        <v>343</v>
      </c>
      <c r="C26" s="83">
        <v>18000</v>
      </c>
      <c r="D26" s="83">
        <f t="shared" si="5"/>
        <v>18000</v>
      </c>
      <c r="E26" s="82" t="s">
        <v>22</v>
      </c>
      <c r="F26" s="82" t="s">
        <v>69</v>
      </c>
      <c r="G26" s="83">
        <f t="shared" si="6"/>
        <v>18000</v>
      </c>
      <c r="H26" s="84" t="str">
        <f t="shared" si="7"/>
        <v>นายจีรวัฒน์ บุญมี</v>
      </c>
      <c r="I26" s="88">
        <f t="shared" si="1"/>
        <v>18000</v>
      </c>
      <c r="J26" s="82" t="s">
        <v>27</v>
      </c>
      <c r="K26" s="82" t="s">
        <v>346</v>
      </c>
    </row>
    <row r="27" spans="1:11" x14ac:dyDescent="0.6">
      <c r="A27" s="82">
        <v>23</v>
      </c>
      <c r="B27" s="112" t="s">
        <v>344</v>
      </c>
      <c r="C27" s="83">
        <v>18000</v>
      </c>
      <c r="D27" s="83">
        <f t="shared" si="5"/>
        <v>18000</v>
      </c>
      <c r="E27" s="82" t="s">
        <v>22</v>
      </c>
      <c r="F27" s="82" t="s">
        <v>70</v>
      </c>
      <c r="G27" s="83">
        <f t="shared" ref="G27:G29" si="8">+D27</f>
        <v>18000</v>
      </c>
      <c r="H27" s="84" t="str">
        <f t="shared" si="7"/>
        <v>นางสวาท ขวัญสมฤทธิ์</v>
      </c>
      <c r="I27" s="88">
        <f t="shared" si="1"/>
        <v>18000</v>
      </c>
      <c r="J27" s="82" t="s">
        <v>27</v>
      </c>
      <c r="K27" s="82" t="s">
        <v>347</v>
      </c>
    </row>
    <row r="28" spans="1:11" ht="42" x14ac:dyDescent="0.6">
      <c r="A28" s="82">
        <v>24</v>
      </c>
      <c r="B28" s="112" t="s">
        <v>344</v>
      </c>
      <c r="C28" s="83">
        <v>18000</v>
      </c>
      <c r="D28" s="83">
        <f t="shared" si="5"/>
        <v>18000</v>
      </c>
      <c r="E28" s="82" t="s">
        <v>22</v>
      </c>
      <c r="F28" s="82" t="s">
        <v>89</v>
      </c>
      <c r="G28" s="83">
        <f t="shared" si="8"/>
        <v>18000</v>
      </c>
      <c r="H28" s="84" t="str">
        <f t="shared" si="7"/>
        <v>นายพงษ์สวัสดิ์ 
พรมนันท์</v>
      </c>
      <c r="I28" s="88">
        <f t="shared" si="1"/>
        <v>18000</v>
      </c>
      <c r="J28" s="82" t="s">
        <v>27</v>
      </c>
      <c r="K28" s="82" t="s">
        <v>348</v>
      </c>
    </row>
    <row r="29" spans="1:11" x14ac:dyDescent="0.6">
      <c r="A29" s="82">
        <v>25</v>
      </c>
      <c r="B29" s="112" t="s">
        <v>345</v>
      </c>
      <c r="C29" s="83">
        <v>18000</v>
      </c>
      <c r="D29" s="83">
        <f t="shared" si="5"/>
        <v>18000</v>
      </c>
      <c r="E29" s="82" t="s">
        <v>22</v>
      </c>
      <c r="F29" s="82" t="s">
        <v>170</v>
      </c>
      <c r="G29" s="83">
        <f t="shared" si="8"/>
        <v>18000</v>
      </c>
      <c r="H29" s="84" t="str">
        <f t="shared" si="7"/>
        <v>นายพงษ์เอก สิงห์น้อย</v>
      </c>
      <c r="I29" s="88">
        <f t="shared" si="1"/>
        <v>18000</v>
      </c>
      <c r="J29" s="82" t="s">
        <v>27</v>
      </c>
      <c r="K29" s="82" t="s">
        <v>403</v>
      </c>
    </row>
    <row r="30" spans="1:11" x14ac:dyDescent="0.6">
      <c r="A30" s="92"/>
      <c r="B30" s="93" t="s">
        <v>548</v>
      </c>
      <c r="C30" s="94">
        <f>SUM(C6:C29)</f>
        <v>335844.3</v>
      </c>
      <c r="D30" s="94">
        <f>SUM(D6:D29)</f>
        <v>335844.3</v>
      </c>
      <c r="E30" s="95"/>
      <c r="F30" s="96"/>
      <c r="G30" s="94">
        <f>SUM(G6:G29)</f>
        <v>335844.3</v>
      </c>
      <c r="H30" s="97"/>
      <c r="I30" s="94">
        <f>SUM(I6:I29)</f>
        <v>335844.3</v>
      </c>
      <c r="J30" s="98"/>
      <c r="K30" s="99"/>
    </row>
    <row r="31" spans="1:11" x14ac:dyDescent="0.6">
      <c r="A31" s="8"/>
      <c r="B31" s="14"/>
      <c r="F31" s="100"/>
      <c r="H31" s="101"/>
      <c r="J31" s="102"/>
      <c r="K31" s="102"/>
    </row>
    <row r="32" spans="1:11" hidden="1" x14ac:dyDescent="0.6">
      <c r="A32" s="8"/>
      <c r="B32" s="6"/>
      <c r="C32" s="11"/>
      <c r="D32" s="12"/>
      <c r="E32" s="10"/>
      <c r="F32" s="13" t="s">
        <v>29</v>
      </c>
      <c r="H32" s="7"/>
      <c r="J32" s="103"/>
      <c r="K32" s="104"/>
    </row>
    <row r="33" spans="1:11" hidden="1" x14ac:dyDescent="0.6">
      <c r="A33" s="8"/>
      <c r="B33" s="6" t="s">
        <v>30</v>
      </c>
      <c r="C33" s="6" t="s">
        <v>31</v>
      </c>
      <c r="D33" s="16"/>
      <c r="E33" s="15" t="s">
        <v>30</v>
      </c>
      <c r="F33" s="9"/>
      <c r="G33" s="105"/>
      <c r="H33" s="9"/>
      <c r="I33" s="105"/>
      <c r="J33" s="106"/>
      <c r="K33" s="106"/>
    </row>
    <row r="34" spans="1:11" hidden="1" x14ac:dyDescent="0.6">
      <c r="A34" s="8"/>
      <c r="B34" s="8" t="s">
        <v>520</v>
      </c>
      <c r="C34" s="18"/>
      <c r="D34" s="16"/>
      <c r="E34" s="8"/>
      <c r="G34" s="17"/>
      <c r="H34" s="17"/>
      <c r="I34" s="17"/>
      <c r="J34" s="17"/>
      <c r="K34" s="17"/>
    </row>
    <row r="35" spans="1:11" hidden="1" x14ac:dyDescent="0.6">
      <c r="B35" s="136" t="s">
        <v>134</v>
      </c>
      <c r="C35" s="18"/>
      <c r="D35" s="16"/>
      <c r="E35" s="8"/>
      <c r="F35" s="17"/>
      <c r="G35" s="19" t="s">
        <v>32</v>
      </c>
      <c r="I35" s="19" t="s">
        <v>32</v>
      </c>
    </row>
  </sheetData>
  <mergeCells count="12">
    <mergeCell ref="J4:J5"/>
    <mergeCell ref="K4:K5"/>
    <mergeCell ref="A1:K1"/>
    <mergeCell ref="A2:K2"/>
    <mergeCell ref="E3:G3"/>
    <mergeCell ref="A4:A5"/>
    <mergeCell ref="B4:B5"/>
    <mergeCell ref="C4:C5"/>
    <mergeCell ref="D4:D5"/>
    <mergeCell ref="E4:E5"/>
    <mergeCell ref="F4:G4"/>
    <mergeCell ref="H4:I4"/>
  </mergeCells>
  <pageMargins left="0.511811023622047" right="0.31496062992126" top="0.35433070866141703" bottom="0.15748031496063" header="0.31496062992126" footer="0.31496062992126"/>
  <pageSetup paperSize="9" scale="84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37B1A-EDF5-4B35-8EDA-74B9784867BF}">
  <sheetPr>
    <pageSetUpPr fitToPage="1"/>
  </sheetPr>
  <dimension ref="A1:K32"/>
  <sheetViews>
    <sheetView topLeftCell="A10" zoomScaleNormal="100" zoomScaleSheetLayoutView="70" workbookViewId="0">
      <selection activeCell="A27" sqref="A27:XFD32"/>
    </sheetView>
  </sheetViews>
  <sheetFormatPr defaultColWidth="9" defaultRowHeight="21" x14ac:dyDescent="0.6"/>
  <cols>
    <col min="1" max="1" width="7" style="2" customWidth="1"/>
    <col min="2" max="2" width="26.5" style="2" customWidth="1"/>
    <col min="3" max="4" width="11.69921875" style="2" customWidth="1"/>
    <col min="5" max="5" width="12" style="2" customWidth="1"/>
    <col min="6" max="6" width="18.69921875" style="2" customWidth="1"/>
    <col min="7" max="7" width="13.09765625" style="2" customWidth="1"/>
    <col min="8" max="8" width="18.5" style="2" customWidth="1"/>
    <col min="9" max="9" width="11.69921875" style="2" customWidth="1"/>
    <col min="10" max="10" width="9.296875" style="2" customWidth="1"/>
    <col min="11" max="11" width="18" style="2" customWidth="1"/>
    <col min="12" max="16384" width="9" style="2"/>
  </cols>
  <sheetData>
    <row r="1" spans="1:11" x14ac:dyDescent="0.6">
      <c r="A1" s="368" t="s">
        <v>543</v>
      </c>
      <c r="B1" s="368"/>
      <c r="C1" s="368"/>
      <c r="D1" s="368"/>
      <c r="E1" s="368"/>
      <c r="F1" s="368"/>
      <c r="G1" s="368"/>
      <c r="H1" s="368"/>
      <c r="I1" s="368"/>
      <c r="J1" s="368"/>
      <c r="K1" s="368"/>
    </row>
    <row r="2" spans="1:11" x14ac:dyDescent="0.6">
      <c r="A2" s="369" t="s">
        <v>513</v>
      </c>
      <c r="B2" s="369"/>
      <c r="C2" s="369"/>
      <c r="D2" s="369"/>
      <c r="E2" s="369"/>
      <c r="F2" s="369"/>
      <c r="G2" s="369"/>
      <c r="H2" s="369"/>
      <c r="I2" s="369"/>
      <c r="J2" s="369"/>
      <c r="K2" s="369"/>
    </row>
    <row r="3" spans="1:11" x14ac:dyDescent="0.6">
      <c r="B3" s="81"/>
      <c r="C3" s="81"/>
      <c r="D3" s="81"/>
      <c r="E3" s="370" t="s">
        <v>544</v>
      </c>
      <c r="F3" s="370"/>
      <c r="G3" s="370"/>
      <c r="H3" s="81"/>
      <c r="I3" s="81"/>
      <c r="J3" s="81"/>
      <c r="K3" s="8" t="s">
        <v>519</v>
      </c>
    </row>
    <row r="4" spans="1:11" s="143" customFormat="1" ht="25.2" customHeight="1" x14ac:dyDescent="0.25">
      <c r="A4" s="358" t="s">
        <v>2</v>
      </c>
      <c r="B4" s="362" t="s">
        <v>3</v>
      </c>
      <c r="C4" s="363" t="s">
        <v>515</v>
      </c>
      <c r="D4" s="363" t="s">
        <v>516</v>
      </c>
      <c r="E4" s="362" t="s">
        <v>514</v>
      </c>
      <c r="F4" s="364" t="s">
        <v>517</v>
      </c>
      <c r="G4" s="365"/>
      <c r="H4" s="366" t="s">
        <v>518</v>
      </c>
      <c r="I4" s="367"/>
      <c r="J4" s="356" t="s">
        <v>17</v>
      </c>
      <c r="K4" s="358" t="s">
        <v>18</v>
      </c>
    </row>
    <row r="5" spans="1:11" s="143" customFormat="1" ht="42" customHeight="1" x14ac:dyDescent="0.25">
      <c r="A5" s="358"/>
      <c r="B5" s="362"/>
      <c r="C5" s="363"/>
      <c r="D5" s="363"/>
      <c r="E5" s="362"/>
      <c r="F5" s="144" t="s">
        <v>14</v>
      </c>
      <c r="G5" s="145" t="s">
        <v>588</v>
      </c>
      <c r="H5" s="146" t="s">
        <v>15</v>
      </c>
      <c r="I5" s="144" t="s">
        <v>11</v>
      </c>
      <c r="J5" s="357"/>
      <c r="K5" s="358"/>
    </row>
    <row r="6" spans="1:11" ht="55.8" x14ac:dyDescent="0.6">
      <c r="A6" s="82">
        <v>1</v>
      </c>
      <c r="B6" s="112" t="s">
        <v>285</v>
      </c>
      <c r="C6" s="83">
        <v>13100</v>
      </c>
      <c r="D6" s="83">
        <f>+C6</f>
        <v>13100</v>
      </c>
      <c r="E6" s="82" t="s">
        <v>22</v>
      </c>
      <c r="F6" s="63" t="s">
        <v>208</v>
      </c>
      <c r="G6" s="83">
        <f>+D6</f>
        <v>13100</v>
      </c>
      <c r="H6" s="148" t="str">
        <f>+F6</f>
        <v>สถานีบริการน้ำมันเชื้อเพลิงเพื่อสวัสดิการกองทัพอากาศ (1)
(ถนนลำลูกกา)</v>
      </c>
      <c r="I6" s="83">
        <f>+G6</f>
        <v>13100</v>
      </c>
      <c r="J6" s="82" t="s">
        <v>27</v>
      </c>
      <c r="K6" s="82" t="s">
        <v>289</v>
      </c>
    </row>
    <row r="7" spans="1:11" ht="42" x14ac:dyDescent="0.6">
      <c r="A7" s="82">
        <v>2</v>
      </c>
      <c r="B7" s="113" t="s">
        <v>286</v>
      </c>
      <c r="C7" s="83">
        <v>1583.6</v>
      </c>
      <c r="D7" s="88">
        <f>+C7</f>
        <v>1583.6</v>
      </c>
      <c r="E7" s="89" t="s">
        <v>22</v>
      </c>
      <c r="F7" s="82" t="s">
        <v>28</v>
      </c>
      <c r="G7" s="83">
        <f t="shared" ref="G7:G23" si="0">+D7</f>
        <v>1583.6</v>
      </c>
      <c r="H7" s="84" t="str">
        <f t="shared" ref="H7:I25" si="1">+F7</f>
        <v xml:space="preserve"> จี แอนด์ จี 
ดริ้งกิ้ง  วอเตอร์</v>
      </c>
      <c r="I7" s="83">
        <f>+G7</f>
        <v>1583.6</v>
      </c>
      <c r="J7" s="82" t="s">
        <v>27</v>
      </c>
      <c r="K7" s="89" t="s">
        <v>287</v>
      </c>
    </row>
    <row r="8" spans="1:11" ht="42" x14ac:dyDescent="0.6">
      <c r="A8" s="82">
        <v>3</v>
      </c>
      <c r="B8" s="112" t="s">
        <v>291</v>
      </c>
      <c r="C8" s="83">
        <v>600</v>
      </c>
      <c r="D8" s="88">
        <f t="shared" ref="D8:D21" si="2">+C8</f>
        <v>600</v>
      </c>
      <c r="E8" s="82" t="s">
        <v>22</v>
      </c>
      <c r="F8" s="82" t="s">
        <v>288</v>
      </c>
      <c r="G8" s="83">
        <f t="shared" si="0"/>
        <v>600</v>
      </c>
      <c r="H8" s="84" t="str">
        <f t="shared" si="1"/>
        <v>น.ส.เมทิกา วัฒนาดิษกุล</v>
      </c>
      <c r="I8" s="88">
        <f>+G8</f>
        <v>600</v>
      </c>
      <c r="J8" s="82" t="s">
        <v>27</v>
      </c>
      <c r="K8" s="82" t="s">
        <v>290</v>
      </c>
    </row>
    <row r="9" spans="1:11" ht="84" x14ac:dyDescent="0.6">
      <c r="A9" s="82">
        <v>4</v>
      </c>
      <c r="B9" s="112" t="s">
        <v>292</v>
      </c>
      <c r="C9" s="83">
        <v>17320</v>
      </c>
      <c r="D9" s="88">
        <f t="shared" si="2"/>
        <v>17320</v>
      </c>
      <c r="E9" s="82" t="s">
        <v>22</v>
      </c>
      <c r="F9" s="82" t="s">
        <v>55</v>
      </c>
      <c r="G9" s="83">
        <f t="shared" si="0"/>
        <v>17320</v>
      </c>
      <c r="H9" s="84" t="str">
        <f t="shared" si="1"/>
        <v>บริษัทอุดมภัณฑ์เปเปอร์ จำกัด</v>
      </c>
      <c r="I9" s="88">
        <f>+G9</f>
        <v>17320</v>
      </c>
      <c r="J9" s="82" t="s">
        <v>27</v>
      </c>
      <c r="K9" s="82" t="s">
        <v>293</v>
      </c>
    </row>
    <row r="10" spans="1:11" ht="42" x14ac:dyDescent="0.6">
      <c r="A10" s="82">
        <v>5</v>
      </c>
      <c r="B10" s="112" t="s">
        <v>294</v>
      </c>
      <c r="C10" s="83">
        <v>44670</v>
      </c>
      <c r="D10" s="88">
        <f t="shared" si="2"/>
        <v>44670</v>
      </c>
      <c r="E10" s="82" t="s">
        <v>22</v>
      </c>
      <c r="F10" s="82" t="s">
        <v>55</v>
      </c>
      <c r="G10" s="83">
        <f t="shared" si="0"/>
        <v>44670</v>
      </c>
      <c r="H10" s="84" t="str">
        <f t="shared" si="1"/>
        <v>บริษัทอุดมภัณฑ์เปเปอร์ จำกัด</v>
      </c>
      <c r="I10" s="88">
        <f>+G10</f>
        <v>44670</v>
      </c>
      <c r="J10" s="82" t="s">
        <v>27</v>
      </c>
      <c r="K10" s="82" t="s">
        <v>295</v>
      </c>
    </row>
    <row r="11" spans="1:11" x14ac:dyDescent="0.6">
      <c r="A11" s="82">
        <v>6</v>
      </c>
      <c r="B11" s="112" t="s">
        <v>59</v>
      </c>
      <c r="C11" s="83">
        <v>23112</v>
      </c>
      <c r="D11" s="88">
        <f>+C11</f>
        <v>23112</v>
      </c>
      <c r="E11" s="82" t="s">
        <v>22</v>
      </c>
      <c r="F11" s="63" t="s">
        <v>51</v>
      </c>
      <c r="G11" s="83">
        <f t="shared" si="0"/>
        <v>23112</v>
      </c>
      <c r="H11" s="148" t="str">
        <f t="shared" si="1"/>
        <v>บริษัท ริโก้ (ประเทศไทย) จำกัด</v>
      </c>
      <c r="I11" s="88">
        <f t="shared" si="1"/>
        <v>23112</v>
      </c>
      <c r="J11" s="82" t="s">
        <v>27</v>
      </c>
      <c r="K11" s="82" t="s">
        <v>296</v>
      </c>
    </row>
    <row r="12" spans="1:11" ht="42" x14ac:dyDescent="0.6">
      <c r="A12" s="82">
        <v>7</v>
      </c>
      <c r="B12" s="112" t="s">
        <v>297</v>
      </c>
      <c r="C12" s="83">
        <v>45000</v>
      </c>
      <c r="D12" s="88">
        <f>+C12</f>
        <v>45000</v>
      </c>
      <c r="E12" s="82" t="s">
        <v>22</v>
      </c>
      <c r="F12" s="82" t="s">
        <v>298</v>
      </c>
      <c r="G12" s="83">
        <f t="shared" si="0"/>
        <v>45000</v>
      </c>
      <c r="H12" s="84" t="str">
        <f t="shared" si="1"/>
        <v>น.ส.รัฐญาพร  เปรียบสม</v>
      </c>
      <c r="I12" s="88">
        <f t="shared" si="1"/>
        <v>45000</v>
      </c>
      <c r="J12" s="82" t="s">
        <v>27</v>
      </c>
      <c r="K12" s="82" t="s">
        <v>300</v>
      </c>
    </row>
    <row r="13" spans="1:11" hidden="1" x14ac:dyDescent="0.6">
      <c r="A13" s="82"/>
      <c r="B13" s="89"/>
      <c r="C13" s="108"/>
      <c r="D13" s="88">
        <f t="shared" ref="D13" si="3">+C13</f>
        <v>0</v>
      </c>
      <c r="E13" s="89"/>
      <c r="F13" s="82"/>
      <c r="G13" s="83">
        <f t="shared" si="0"/>
        <v>0</v>
      </c>
      <c r="H13" s="84">
        <f t="shared" si="1"/>
        <v>0</v>
      </c>
      <c r="I13" s="88">
        <f t="shared" si="1"/>
        <v>0</v>
      </c>
      <c r="J13" s="82"/>
      <c r="K13" s="111"/>
    </row>
    <row r="14" spans="1:11" hidden="1" x14ac:dyDescent="0.6">
      <c r="A14" s="82"/>
      <c r="B14" s="89"/>
      <c r="C14" s="110"/>
      <c r="D14" s="83">
        <f>+C14</f>
        <v>0</v>
      </c>
      <c r="E14" s="89"/>
      <c r="F14" s="82"/>
      <c r="G14" s="83">
        <f t="shared" si="0"/>
        <v>0</v>
      </c>
      <c r="H14" s="84">
        <f t="shared" si="1"/>
        <v>0</v>
      </c>
      <c r="I14" s="88">
        <f t="shared" si="1"/>
        <v>0</v>
      </c>
      <c r="J14" s="82"/>
      <c r="K14" s="111"/>
    </row>
    <row r="15" spans="1:11" hidden="1" x14ac:dyDescent="0.6">
      <c r="A15" s="82"/>
      <c r="B15" s="89"/>
      <c r="C15" s="83"/>
      <c r="D15" s="83">
        <f t="shared" ref="D15:D16" si="4">+C15</f>
        <v>0</v>
      </c>
      <c r="E15" s="89"/>
      <c r="F15" s="82"/>
      <c r="G15" s="83">
        <f t="shared" si="0"/>
        <v>0</v>
      </c>
      <c r="H15" s="84">
        <f t="shared" si="1"/>
        <v>0</v>
      </c>
      <c r="I15" s="88">
        <f t="shared" si="1"/>
        <v>0</v>
      </c>
      <c r="J15" s="82"/>
      <c r="K15" s="85"/>
    </row>
    <row r="16" spans="1:11" hidden="1" x14ac:dyDescent="0.6">
      <c r="A16" s="82"/>
      <c r="B16" s="89"/>
      <c r="C16" s="110"/>
      <c r="D16" s="83">
        <f t="shared" si="4"/>
        <v>0</v>
      </c>
      <c r="E16" s="89"/>
      <c r="F16" s="82"/>
      <c r="G16" s="83">
        <f t="shared" si="0"/>
        <v>0</v>
      </c>
      <c r="H16" s="84">
        <f t="shared" si="1"/>
        <v>0</v>
      </c>
      <c r="I16" s="88">
        <f t="shared" si="1"/>
        <v>0</v>
      </c>
      <c r="J16" s="82"/>
      <c r="K16" s="111"/>
    </row>
    <row r="17" spans="1:11" hidden="1" x14ac:dyDescent="0.6">
      <c r="A17" s="82"/>
      <c r="B17" s="86"/>
      <c r="C17" s="83"/>
      <c r="D17" s="88">
        <f>+C17</f>
        <v>0</v>
      </c>
      <c r="E17" s="86"/>
      <c r="F17" s="82"/>
      <c r="G17" s="83">
        <f t="shared" si="0"/>
        <v>0</v>
      </c>
      <c r="H17" s="84">
        <f t="shared" si="1"/>
        <v>0</v>
      </c>
      <c r="I17" s="88">
        <f t="shared" si="1"/>
        <v>0</v>
      </c>
      <c r="J17" s="82"/>
      <c r="K17" s="85"/>
    </row>
    <row r="18" spans="1:11" hidden="1" x14ac:dyDescent="0.6">
      <c r="A18" s="82"/>
      <c r="B18" s="89"/>
      <c r="C18" s="83"/>
      <c r="D18" s="88">
        <f>+C18</f>
        <v>0</v>
      </c>
      <c r="E18" s="86"/>
      <c r="F18" s="82"/>
      <c r="G18" s="88"/>
      <c r="H18" s="84">
        <f t="shared" si="1"/>
        <v>0</v>
      </c>
      <c r="I18" s="88">
        <f t="shared" si="1"/>
        <v>0</v>
      </c>
      <c r="J18" s="82"/>
      <c r="K18" s="85"/>
    </row>
    <row r="19" spans="1:11" hidden="1" x14ac:dyDescent="0.6">
      <c r="A19" s="82"/>
      <c r="B19" s="86"/>
      <c r="C19" s="83"/>
      <c r="D19" s="88">
        <f t="shared" ref="D19" si="5">+C19</f>
        <v>0</v>
      </c>
      <c r="E19" s="86"/>
      <c r="F19" s="82"/>
      <c r="G19" s="83">
        <f t="shared" si="0"/>
        <v>0</v>
      </c>
      <c r="H19" s="84">
        <f t="shared" si="1"/>
        <v>0</v>
      </c>
      <c r="I19" s="88">
        <f t="shared" si="1"/>
        <v>0</v>
      </c>
      <c r="J19" s="82"/>
      <c r="K19" s="87"/>
    </row>
    <row r="20" spans="1:11" hidden="1" x14ac:dyDescent="0.6">
      <c r="A20" s="82"/>
      <c r="B20" s="86"/>
      <c r="C20" s="83"/>
      <c r="D20" s="88">
        <f>+C20</f>
        <v>0</v>
      </c>
      <c r="E20" s="86"/>
      <c r="F20" s="82"/>
      <c r="G20" s="83">
        <f t="shared" si="0"/>
        <v>0</v>
      </c>
      <c r="H20" s="84">
        <f t="shared" si="1"/>
        <v>0</v>
      </c>
      <c r="I20" s="88">
        <f t="shared" si="1"/>
        <v>0</v>
      </c>
      <c r="J20" s="86"/>
      <c r="K20" s="87"/>
    </row>
    <row r="21" spans="1:11" hidden="1" x14ac:dyDescent="0.6">
      <c r="A21" s="82"/>
      <c r="B21" s="86"/>
      <c r="C21" s="83"/>
      <c r="D21" s="88">
        <f t="shared" si="2"/>
        <v>0</v>
      </c>
      <c r="E21" s="86"/>
      <c r="F21" s="82"/>
      <c r="G21" s="83">
        <f t="shared" si="0"/>
        <v>0</v>
      </c>
      <c r="H21" s="84">
        <f t="shared" si="1"/>
        <v>0</v>
      </c>
      <c r="I21" s="88">
        <f t="shared" si="1"/>
        <v>0</v>
      </c>
      <c r="J21" s="82"/>
      <c r="K21" s="87"/>
    </row>
    <row r="22" spans="1:11" hidden="1" x14ac:dyDescent="0.6">
      <c r="A22" s="82"/>
      <c r="B22" s="86"/>
      <c r="C22" s="83"/>
      <c r="D22" s="83">
        <f>+C22</f>
        <v>0</v>
      </c>
      <c r="E22" s="86"/>
      <c r="F22" s="82"/>
      <c r="G22" s="83">
        <f t="shared" si="0"/>
        <v>0</v>
      </c>
      <c r="H22" s="84">
        <f t="shared" si="1"/>
        <v>0</v>
      </c>
      <c r="I22" s="88">
        <f t="shared" si="1"/>
        <v>0</v>
      </c>
      <c r="J22" s="82"/>
      <c r="K22" s="85"/>
    </row>
    <row r="23" spans="1:11" hidden="1" x14ac:dyDescent="0.6">
      <c r="A23" s="82"/>
      <c r="B23" s="89"/>
      <c r="C23" s="108"/>
      <c r="D23" s="83">
        <f>+C23</f>
        <v>0</v>
      </c>
      <c r="E23" s="89"/>
      <c r="F23" s="82"/>
      <c r="G23" s="83">
        <f t="shared" si="0"/>
        <v>0</v>
      </c>
      <c r="H23" s="84">
        <f t="shared" si="1"/>
        <v>0</v>
      </c>
      <c r="I23" s="88">
        <f t="shared" si="1"/>
        <v>0</v>
      </c>
      <c r="J23" s="82"/>
      <c r="K23" s="111"/>
    </row>
    <row r="24" spans="1:11" hidden="1" x14ac:dyDescent="0.6">
      <c r="A24" s="89"/>
      <c r="B24" s="107"/>
      <c r="C24" s="91"/>
      <c r="D24" s="91"/>
      <c r="E24" s="82"/>
      <c r="F24" s="82"/>
      <c r="G24" s="91"/>
      <c r="H24" s="84"/>
      <c r="I24" s="88">
        <f t="shared" si="1"/>
        <v>0</v>
      </c>
      <c r="J24" s="86"/>
      <c r="K24" s="90"/>
    </row>
    <row r="25" spans="1:11" hidden="1" x14ac:dyDescent="0.6">
      <c r="A25" s="82"/>
      <c r="B25" s="107"/>
      <c r="C25" s="88"/>
      <c r="D25" s="88"/>
      <c r="E25" s="86"/>
      <c r="F25" s="82"/>
      <c r="G25" s="88"/>
      <c r="H25" s="84"/>
      <c r="I25" s="88">
        <f t="shared" si="1"/>
        <v>0</v>
      </c>
      <c r="J25" s="82"/>
      <c r="K25" s="87"/>
    </row>
    <row r="26" spans="1:11" x14ac:dyDescent="0.6">
      <c r="A26" s="92"/>
      <c r="B26" s="93" t="s">
        <v>545</v>
      </c>
      <c r="C26" s="94">
        <f>SUM(C6:C25)</f>
        <v>145385.60000000001</v>
      </c>
      <c r="D26" s="94">
        <f>SUM(D6:D25)</f>
        <v>145385.60000000001</v>
      </c>
      <c r="E26" s="95"/>
      <c r="F26" s="96"/>
      <c r="G26" s="94">
        <f>SUM(G6:G25)</f>
        <v>145385.60000000001</v>
      </c>
      <c r="H26" s="97"/>
      <c r="I26" s="94">
        <f>SUM(I6:I25)</f>
        <v>145385.60000000001</v>
      </c>
      <c r="J26" s="98"/>
      <c r="K26" s="99"/>
    </row>
    <row r="27" spans="1:11" hidden="1" x14ac:dyDescent="0.6">
      <c r="A27" s="8"/>
      <c r="B27" s="14"/>
      <c r="F27" s="100"/>
      <c r="H27" s="101"/>
      <c r="J27" s="102"/>
      <c r="K27" s="102"/>
    </row>
    <row r="28" spans="1:11" hidden="1" x14ac:dyDescent="0.6">
      <c r="A28" s="8"/>
      <c r="B28" s="6"/>
      <c r="C28" s="11"/>
      <c r="D28" s="12"/>
      <c r="E28" s="10"/>
      <c r="F28" s="13" t="s">
        <v>29</v>
      </c>
      <c r="H28" s="7"/>
      <c r="J28" s="103"/>
      <c r="K28" s="104"/>
    </row>
    <row r="29" spans="1:11" hidden="1" x14ac:dyDescent="0.6">
      <c r="A29" s="8"/>
      <c r="B29" s="6" t="s">
        <v>30</v>
      </c>
      <c r="C29" s="6" t="s">
        <v>31</v>
      </c>
      <c r="D29" s="16"/>
      <c r="E29" s="15" t="s">
        <v>30</v>
      </c>
      <c r="F29" s="9"/>
      <c r="G29" s="105"/>
      <c r="H29" s="9"/>
      <c r="I29" s="105"/>
      <c r="J29" s="106"/>
      <c r="K29" s="106"/>
    </row>
    <row r="30" spans="1:11" hidden="1" x14ac:dyDescent="0.6">
      <c r="A30" s="8"/>
      <c r="B30" s="8" t="s">
        <v>520</v>
      </c>
      <c r="C30" s="18"/>
      <c r="D30" s="16"/>
      <c r="E30" s="8"/>
      <c r="G30" s="17"/>
      <c r="H30" s="17"/>
      <c r="I30" s="17"/>
      <c r="J30" s="17"/>
      <c r="K30" s="17"/>
    </row>
    <row r="31" spans="1:11" hidden="1" x14ac:dyDescent="0.6">
      <c r="B31" s="136" t="s">
        <v>134</v>
      </c>
      <c r="C31" s="18"/>
      <c r="D31" s="16"/>
      <c r="E31" s="8"/>
      <c r="F31" s="17"/>
      <c r="G31" s="19" t="s">
        <v>32</v>
      </c>
      <c r="I31" s="19" t="s">
        <v>32</v>
      </c>
    </row>
    <row r="32" spans="1:11" hidden="1" x14ac:dyDescent="0.6"/>
  </sheetData>
  <mergeCells count="12">
    <mergeCell ref="J4:J5"/>
    <mergeCell ref="K4:K5"/>
    <mergeCell ref="A1:K1"/>
    <mergeCell ref="A2:K2"/>
    <mergeCell ref="E3:G3"/>
    <mergeCell ref="A4:A5"/>
    <mergeCell ref="B4:B5"/>
    <mergeCell ref="C4:C5"/>
    <mergeCell ref="D4:D5"/>
    <mergeCell ref="E4:E5"/>
    <mergeCell ref="F4:G4"/>
    <mergeCell ref="H4:I4"/>
  </mergeCells>
  <pageMargins left="0.511811023622047" right="0.31496062992126" top="0.35433070866141703" bottom="0.15748031496063" header="0.31496062992126" footer="0.31496062992126"/>
  <pageSetup paperSize="9" scale="8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F60D6-0F15-4711-867C-130F28D1D383}">
  <sheetPr>
    <pageSetUpPr fitToPage="1"/>
  </sheetPr>
  <dimension ref="A1:K32"/>
  <sheetViews>
    <sheetView topLeftCell="A26" zoomScaleNormal="100" zoomScaleSheetLayoutView="70" workbookViewId="0">
      <selection activeCell="A27" sqref="A27:XFD32"/>
    </sheetView>
  </sheetViews>
  <sheetFormatPr defaultColWidth="9" defaultRowHeight="21" x14ac:dyDescent="0.6"/>
  <cols>
    <col min="1" max="1" width="7" style="2" customWidth="1"/>
    <col min="2" max="2" width="26.5" style="2" customWidth="1"/>
    <col min="3" max="3" width="13.19921875" style="2" customWidth="1"/>
    <col min="4" max="4" width="13.69921875" style="2" customWidth="1"/>
    <col min="5" max="5" width="12" style="2" customWidth="1"/>
    <col min="6" max="6" width="18.69921875" style="2" customWidth="1"/>
    <col min="7" max="7" width="13.09765625" style="2" customWidth="1"/>
    <col min="8" max="8" width="18.5" style="2" customWidth="1"/>
    <col min="9" max="9" width="13.09765625" style="2" customWidth="1"/>
    <col min="10" max="10" width="15.59765625" style="2" customWidth="1"/>
    <col min="11" max="11" width="18" style="2" customWidth="1"/>
    <col min="12" max="16384" width="9" style="2"/>
  </cols>
  <sheetData>
    <row r="1" spans="1:11" x14ac:dyDescent="0.6">
      <c r="A1" s="368" t="s">
        <v>542</v>
      </c>
      <c r="B1" s="368"/>
      <c r="C1" s="368"/>
      <c r="D1" s="368"/>
      <c r="E1" s="368"/>
      <c r="F1" s="368"/>
      <c r="G1" s="368"/>
      <c r="H1" s="368"/>
      <c r="I1" s="368"/>
      <c r="J1" s="368"/>
      <c r="K1" s="368"/>
    </row>
    <row r="2" spans="1:11" x14ac:dyDescent="0.6">
      <c r="A2" s="369" t="s">
        <v>513</v>
      </c>
      <c r="B2" s="369"/>
      <c r="C2" s="369"/>
      <c r="D2" s="369"/>
      <c r="E2" s="369"/>
      <c r="F2" s="369"/>
      <c r="G2" s="369"/>
      <c r="H2" s="369"/>
      <c r="I2" s="369"/>
      <c r="J2" s="369"/>
      <c r="K2" s="369"/>
    </row>
    <row r="3" spans="1:11" x14ac:dyDescent="0.6">
      <c r="B3" s="81"/>
      <c r="C3" s="81"/>
      <c r="D3" s="81"/>
      <c r="E3" s="370" t="s">
        <v>536</v>
      </c>
      <c r="F3" s="370"/>
      <c r="G3" s="370"/>
      <c r="H3" s="81"/>
      <c r="I3" s="81"/>
      <c r="J3" s="81"/>
      <c r="K3" s="8" t="s">
        <v>519</v>
      </c>
    </row>
    <row r="4" spans="1:11" s="143" customFormat="1" ht="25.2" customHeight="1" x14ac:dyDescent="0.25">
      <c r="A4" s="358" t="s">
        <v>2</v>
      </c>
      <c r="B4" s="362" t="s">
        <v>3</v>
      </c>
      <c r="C4" s="363" t="s">
        <v>515</v>
      </c>
      <c r="D4" s="363" t="s">
        <v>516</v>
      </c>
      <c r="E4" s="362" t="s">
        <v>514</v>
      </c>
      <c r="F4" s="364" t="s">
        <v>517</v>
      </c>
      <c r="G4" s="365"/>
      <c r="H4" s="366" t="s">
        <v>518</v>
      </c>
      <c r="I4" s="367"/>
      <c r="J4" s="356" t="s">
        <v>17</v>
      </c>
      <c r="K4" s="358" t="s">
        <v>18</v>
      </c>
    </row>
    <row r="5" spans="1:11" s="143" customFormat="1" ht="48.6" customHeight="1" x14ac:dyDescent="0.25">
      <c r="A5" s="358"/>
      <c r="B5" s="362"/>
      <c r="C5" s="363"/>
      <c r="D5" s="363"/>
      <c r="E5" s="362"/>
      <c r="F5" s="144" t="s">
        <v>14</v>
      </c>
      <c r="G5" s="145" t="s">
        <v>588</v>
      </c>
      <c r="H5" s="146" t="s">
        <v>15</v>
      </c>
      <c r="I5" s="144" t="s">
        <v>11</v>
      </c>
      <c r="J5" s="357"/>
      <c r="K5" s="358"/>
    </row>
    <row r="6" spans="1:11" ht="55.8" x14ac:dyDescent="0.6">
      <c r="A6" s="82">
        <v>1</v>
      </c>
      <c r="B6" s="112" t="s">
        <v>276</v>
      </c>
      <c r="C6" s="83">
        <v>15000</v>
      </c>
      <c r="D6" s="83">
        <f>+C6</f>
        <v>15000</v>
      </c>
      <c r="E6" s="82" t="s">
        <v>22</v>
      </c>
      <c r="F6" s="63" t="s">
        <v>208</v>
      </c>
      <c r="G6" s="83">
        <f>+D6</f>
        <v>15000</v>
      </c>
      <c r="H6" s="148" t="str">
        <f>+F6</f>
        <v>สถานีบริการน้ำมันเชื้อเพลิงเพื่อสวัสดิการกองทัพอากาศ (1)
(ถนนลำลูกกา)</v>
      </c>
      <c r="I6" s="83">
        <f>+G6</f>
        <v>15000</v>
      </c>
      <c r="J6" s="82" t="s">
        <v>27</v>
      </c>
      <c r="K6" s="82" t="s">
        <v>277</v>
      </c>
    </row>
    <row r="7" spans="1:11" ht="42" x14ac:dyDescent="0.6">
      <c r="A7" s="82">
        <v>2</v>
      </c>
      <c r="B7" s="113" t="s">
        <v>271</v>
      </c>
      <c r="C7" s="83">
        <v>2800</v>
      </c>
      <c r="D7" s="88">
        <f>+C7</f>
        <v>2800</v>
      </c>
      <c r="E7" s="89" t="s">
        <v>22</v>
      </c>
      <c r="F7" s="82" t="s">
        <v>55</v>
      </c>
      <c r="G7" s="83">
        <f t="shared" ref="G7:G23" si="0">+D7</f>
        <v>2800</v>
      </c>
      <c r="H7" s="84" t="str">
        <f t="shared" ref="H7:I25" si="1">+F7</f>
        <v>บริษัทอุดมภัณฑ์เปเปอร์ จำกัด</v>
      </c>
      <c r="I7" s="83">
        <f>+G7</f>
        <v>2800</v>
      </c>
      <c r="J7" s="82" t="s">
        <v>27</v>
      </c>
      <c r="K7" s="82" t="s">
        <v>278</v>
      </c>
    </row>
    <row r="8" spans="1:11" ht="42" x14ac:dyDescent="0.6">
      <c r="A8" s="82">
        <v>3</v>
      </c>
      <c r="B8" s="113" t="s">
        <v>279</v>
      </c>
      <c r="C8" s="108">
        <v>1112.8</v>
      </c>
      <c r="D8" s="88">
        <f t="shared" ref="D8:D21" si="2">+C8</f>
        <v>1112.8</v>
      </c>
      <c r="E8" s="89" t="s">
        <v>22</v>
      </c>
      <c r="F8" s="82" t="s">
        <v>55</v>
      </c>
      <c r="G8" s="83">
        <f t="shared" si="0"/>
        <v>1112.8</v>
      </c>
      <c r="H8" s="84" t="str">
        <f t="shared" si="1"/>
        <v>บริษัทอุดมภัณฑ์เปเปอร์ จำกัด</v>
      </c>
      <c r="I8" s="88">
        <f>+G8</f>
        <v>1112.8</v>
      </c>
      <c r="J8" s="82" t="s">
        <v>27</v>
      </c>
      <c r="K8" s="89" t="s">
        <v>280</v>
      </c>
    </row>
    <row r="9" spans="1:11" ht="42" x14ac:dyDescent="0.6">
      <c r="A9" s="82">
        <v>4</v>
      </c>
      <c r="B9" s="113" t="s">
        <v>281</v>
      </c>
      <c r="C9" s="108">
        <v>595</v>
      </c>
      <c r="D9" s="88">
        <f t="shared" si="2"/>
        <v>595</v>
      </c>
      <c r="E9" s="89" t="s">
        <v>22</v>
      </c>
      <c r="F9" s="82" t="s">
        <v>264</v>
      </c>
      <c r="G9" s="83">
        <f t="shared" si="0"/>
        <v>595</v>
      </c>
      <c r="H9" s="84" t="str">
        <f t="shared" si="1"/>
        <v>บริษัทแอดไวซ์ ไอที อินฟินิท จำกัด (มหาชน)</v>
      </c>
      <c r="I9" s="88">
        <f>+G9</f>
        <v>595</v>
      </c>
      <c r="J9" s="82" t="s">
        <v>27</v>
      </c>
      <c r="K9" s="89" t="s">
        <v>284</v>
      </c>
    </row>
    <row r="10" spans="1:11" hidden="1" x14ac:dyDescent="0.6">
      <c r="A10" s="82"/>
      <c r="B10" s="89"/>
      <c r="C10" s="83"/>
      <c r="D10" s="88">
        <f t="shared" si="2"/>
        <v>0</v>
      </c>
      <c r="E10" s="89"/>
      <c r="F10" s="82"/>
      <c r="G10" s="83">
        <f t="shared" si="0"/>
        <v>0</v>
      </c>
      <c r="H10" s="84">
        <f t="shared" si="1"/>
        <v>0</v>
      </c>
      <c r="I10" s="88">
        <f>+G10</f>
        <v>0</v>
      </c>
      <c r="J10" s="82"/>
      <c r="K10" s="85"/>
    </row>
    <row r="11" spans="1:11" hidden="1" x14ac:dyDescent="0.6">
      <c r="A11" s="82"/>
      <c r="B11" s="89"/>
      <c r="C11" s="83"/>
      <c r="D11" s="88">
        <f>+C11</f>
        <v>0</v>
      </c>
      <c r="E11" s="89"/>
      <c r="F11" s="82"/>
      <c r="G11" s="83">
        <f t="shared" si="0"/>
        <v>0</v>
      </c>
      <c r="H11" s="84">
        <f t="shared" si="1"/>
        <v>0</v>
      </c>
      <c r="I11" s="88">
        <f t="shared" si="1"/>
        <v>0</v>
      </c>
      <c r="J11" s="82"/>
      <c r="K11" s="85"/>
    </row>
    <row r="12" spans="1:11" hidden="1" x14ac:dyDescent="0.6">
      <c r="A12" s="82"/>
      <c r="B12" s="89"/>
      <c r="C12" s="83"/>
      <c r="D12" s="88">
        <f>+C12</f>
        <v>0</v>
      </c>
      <c r="E12" s="89"/>
      <c r="F12" s="82"/>
      <c r="G12" s="83">
        <f t="shared" si="0"/>
        <v>0</v>
      </c>
      <c r="H12" s="84">
        <f t="shared" si="1"/>
        <v>0</v>
      </c>
      <c r="I12" s="88">
        <f t="shared" si="1"/>
        <v>0</v>
      </c>
      <c r="J12" s="82"/>
      <c r="K12" s="85"/>
    </row>
    <row r="13" spans="1:11" hidden="1" x14ac:dyDescent="0.6">
      <c r="A13" s="82"/>
      <c r="B13" s="89"/>
      <c r="C13" s="108"/>
      <c r="D13" s="88">
        <f t="shared" ref="D13" si="3">+C13</f>
        <v>0</v>
      </c>
      <c r="E13" s="89"/>
      <c r="F13" s="82"/>
      <c r="G13" s="83">
        <f t="shared" si="0"/>
        <v>0</v>
      </c>
      <c r="H13" s="84">
        <f t="shared" si="1"/>
        <v>0</v>
      </c>
      <c r="I13" s="88">
        <f t="shared" si="1"/>
        <v>0</v>
      </c>
      <c r="J13" s="82"/>
      <c r="K13" s="111"/>
    </row>
    <row r="14" spans="1:11" hidden="1" x14ac:dyDescent="0.6">
      <c r="A14" s="82"/>
      <c r="B14" s="89"/>
      <c r="C14" s="110"/>
      <c r="D14" s="83">
        <f>+C14</f>
        <v>0</v>
      </c>
      <c r="E14" s="89"/>
      <c r="F14" s="82"/>
      <c r="G14" s="83">
        <f t="shared" si="0"/>
        <v>0</v>
      </c>
      <c r="H14" s="84">
        <f t="shared" si="1"/>
        <v>0</v>
      </c>
      <c r="I14" s="88">
        <f t="shared" si="1"/>
        <v>0</v>
      </c>
      <c r="J14" s="82"/>
      <c r="K14" s="111"/>
    </row>
    <row r="15" spans="1:11" hidden="1" x14ac:dyDescent="0.6">
      <c r="A15" s="82"/>
      <c r="B15" s="89"/>
      <c r="C15" s="83"/>
      <c r="D15" s="83">
        <f t="shared" ref="D15:D16" si="4">+C15</f>
        <v>0</v>
      </c>
      <c r="E15" s="89"/>
      <c r="F15" s="82"/>
      <c r="G15" s="83">
        <f t="shared" si="0"/>
        <v>0</v>
      </c>
      <c r="H15" s="84">
        <f t="shared" si="1"/>
        <v>0</v>
      </c>
      <c r="I15" s="88">
        <f t="shared" si="1"/>
        <v>0</v>
      </c>
      <c r="J15" s="82"/>
      <c r="K15" s="85"/>
    </row>
    <row r="16" spans="1:11" hidden="1" x14ac:dyDescent="0.6">
      <c r="A16" s="82"/>
      <c r="B16" s="89"/>
      <c r="C16" s="110"/>
      <c r="D16" s="83">
        <f t="shared" si="4"/>
        <v>0</v>
      </c>
      <c r="E16" s="89"/>
      <c r="F16" s="82"/>
      <c r="G16" s="83">
        <f t="shared" si="0"/>
        <v>0</v>
      </c>
      <c r="H16" s="84">
        <f t="shared" si="1"/>
        <v>0</v>
      </c>
      <c r="I16" s="88">
        <f t="shared" si="1"/>
        <v>0</v>
      </c>
      <c r="J16" s="82"/>
      <c r="K16" s="111"/>
    </row>
    <row r="17" spans="1:11" hidden="1" x14ac:dyDescent="0.6">
      <c r="A17" s="82"/>
      <c r="B17" s="86"/>
      <c r="C17" s="83"/>
      <c r="D17" s="88">
        <f>+C17</f>
        <v>0</v>
      </c>
      <c r="E17" s="86"/>
      <c r="F17" s="82"/>
      <c r="G17" s="83">
        <f t="shared" si="0"/>
        <v>0</v>
      </c>
      <c r="H17" s="84">
        <f t="shared" si="1"/>
        <v>0</v>
      </c>
      <c r="I17" s="88">
        <f t="shared" si="1"/>
        <v>0</v>
      </c>
      <c r="J17" s="82"/>
      <c r="K17" s="85"/>
    </row>
    <row r="18" spans="1:11" hidden="1" x14ac:dyDescent="0.6">
      <c r="A18" s="82"/>
      <c r="B18" s="89"/>
      <c r="C18" s="83"/>
      <c r="D18" s="88">
        <f>+C18</f>
        <v>0</v>
      </c>
      <c r="E18" s="86"/>
      <c r="F18" s="82"/>
      <c r="G18" s="88"/>
      <c r="H18" s="84">
        <f t="shared" si="1"/>
        <v>0</v>
      </c>
      <c r="I18" s="88">
        <f t="shared" si="1"/>
        <v>0</v>
      </c>
      <c r="J18" s="82"/>
      <c r="K18" s="85"/>
    </row>
    <row r="19" spans="1:11" hidden="1" x14ac:dyDescent="0.6">
      <c r="A19" s="82"/>
      <c r="B19" s="86"/>
      <c r="C19" s="83"/>
      <c r="D19" s="88">
        <f t="shared" ref="D19" si="5">+C19</f>
        <v>0</v>
      </c>
      <c r="E19" s="86"/>
      <c r="F19" s="82"/>
      <c r="G19" s="83">
        <f t="shared" si="0"/>
        <v>0</v>
      </c>
      <c r="H19" s="84">
        <f t="shared" si="1"/>
        <v>0</v>
      </c>
      <c r="I19" s="88">
        <f t="shared" si="1"/>
        <v>0</v>
      </c>
      <c r="J19" s="82"/>
      <c r="K19" s="87"/>
    </row>
    <row r="20" spans="1:11" hidden="1" x14ac:dyDescent="0.6">
      <c r="A20" s="82"/>
      <c r="B20" s="86"/>
      <c r="C20" s="83"/>
      <c r="D20" s="88">
        <f>+C20</f>
        <v>0</v>
      </c>
      <c r="E20" s="86"/>
      <c r="F20" s="82"/>
      <c r="G20" s="83">
        <f t="shared" si="0"/>
        <v>0</v>
      </c>
      <c r="H20" s="84">
        <f t="shared" si="1"/>
        <v>0</v>
      </c>
      <c r="I20" s="88">
        <f t="shared" si="1"/>
        <v>0</v>
      </c>
      <c r="J20" s="86"/>
      <c r="K20" s="87"/>
    </row>
    <row r="21" spans="1:11" hidden="1" x14ac:dyDescent="0.6">
      <c r="A21" s="82"/>
      <c r="B21" s="86"/>
      <c r="C21" s="83"/>
      <c r="D21" s="88">
        <f t="shared" si="2"/>
        <v>0</v>
      </c>
      <c r="E21" s="86"/>
      <c r="F21" s="82"/>
      <c r="G21" s="83">
        <f t="shared" si="0"/>
        <v>0</v>
      </c>
      <c r="H21" s="84">
        <f t="shared" si="1"/>
        <v>0</v>
      </c>
      <c r="I21" s="88">
        <f t="shared" si="1"/>
        <v>0</v>
      </c>
      <c r="J21" s="82"/>
      <c r="K21" s="87"/>
    </row>
    <row r="22" spans="1:11" hidden="1" x14ac:dyDescent="0.6">
      <c r="A22" s="82"/>
      <c r="B22" s="86"/>
      <c r="C22" s="83"/>
      <c r="D22" s="83">
        <f>+C22</f>
        <v>0</v>
      </c>
      <c r="E22" s="86"/>
      <c r="F22" s="82"/>
      <c r="G22" s="83">
        <f t="shared" si="0"/>
        <v>0</v>
      </c>
      <c r="H22" s="84">
        <f t="shared" si="1"/>
        <v>0</v>
      </c>
      <c r="I22" s="88">
        <f t="shared" si="1"/>
        <v>0</v>
      </c>
      <c r="J22" s="82"/>
      <c r="K22" s="85"/>
    </row>
    <row r="23" spans="1:11" hidden="1" x14ac:dyDescent="0.6">
      <c r="A23" s="82"/>
      <c r="B23" s="89"/>
      <c r="C23" s="108"/>
      <c r="D23" s="83">
        <f>+C23</f>
        <v>0</v>
      </c>
      <c r="E23" s="89"/>
      <c r="F23" s="82"/>
      <c r="G23" s="83">
        <f t="shared" si="0"/>
        <v>0</v>
      </c>
      <c r="H23" s="84">
        <f t="shared" si="1"/>
        <v>0</v>
      </c>
      <c r="I23" s="88">
        <f t="shared" si="1"/>
        <v>0</v>
      </c>
      <c r="J23" s="82"/>
      <c r="K23" s="111"/>
    </row>
    <row r="24" spans="1:11" hidden="1" x14ac:dyDescent="0.6">
      <c r="A24" s="89"/>
      <c r="B24" s="107"/>
      <c r="C24" s="91"/>
      <c r="D24" s="91"/>
      <c r="E24" s="82"/>
      <c r="F24" s="82"/>
      <c r="G24" s="91"/>
      <c r="H24" s="84"/>
      <c r="I24" s="88">
        <f t="shared" si="1"/>
        <v>0</v>
      </c>
      <c r="J24" s="86"/>
      <c r="K24" s="90"/>
    </row>
    <row r="25" spans="1:11" hidden="1" x14ac:dyDescent="0.6">
      <c r="A25" s="82"/>
      <c r="B25" s="107"/>
      <c r="C25" s="88"/>
      <c r="D25" s="88"/>
      <c r="E25" s="86"/>
      <c r="F25" s="82"/>
      <c r="G25" s="88"/>
      <c r="H25" s="84"/>
      <c r="I25" s="88">
        <f t="shared" si="1"/>
        <v>0</v>
      </c>
      <c r="J25" s="82"/>
      <c r="K25" s="87"/>
    </row>
    <row r="26" spans="1:11" x14ac:dyDescent="0.6">
      <c r="A26" s="92"/>
      <c r="B26" s="93" t="s">
        <v>535</v>
      </c>
      <c r="C26" s="94">
        <f>SUM(C6:C25)</f>
        <v>19507.8</v>
      </c>
      <c r="D26" s="94">
        <f>SUM(D6:D25)</f>
        <v>19507.8</v>
      </c>
      <c r="E26" s="95"/>
      <c r="F26" s="96"/>
      <c r="G26" s="94">
        <f>SUM(G6:G25)</f>
        <v>19507.8</v>
      </c>
      <c r="H26" s="97"/>
      <c r="I26" s="94">
        <f>SUM(I6:I25)</f>
        <v>19507.8</v>
      </c>
      <c r="J26" s="98"/>
      <c r="K26" s="99"/>
    </row>
    <row r="27" spans="1:11" hidden="1" x14ac:dyDescent="0.6">
      <c r="A27" s="8"/>
      <c r="B27" s="14"/>
      <c r="F27" s="100"/>
      <c r="H27" s="101"/>
      <c r="J27" s="102"/>
      <c r="K27" s="102"/>
    </row>
    <row r="28" spans="1:11" hidden="1" x14ac:dyDescent="0.6">
      <c r="A28" s="8"/>
      <c r="B28" s="6"/>
      <c r="C28" s="11"/>
      <c r="D28" s="12"/>
      <c r="E28" s="10"/>
      <c r="F28" s="13" t="s">
        <v>29</v>
      </c>
      <c r="H28" s="7"/>
      <c r="J28" s="103"/>
      <c r="K28" s="104"/>
    </row>
    <row r="29" spans="1:11" hidden="1" x14ac:dyDescent="0.6">
      <c r="A29" s="8"/>
      <c r="B29" s="6" t="s">
        <v>30</v>
      </c>
      <c r="C29" s="6" t="s">
        <v>31</v>
      </c>
      <c r="D29" s="16"/>
      <c r="E29" s="15" t="s">
        <v>30</v>
      </c>
      <c r="F29" s="9"/>
      <c r="G29" s="105"/>
      <c r="H29" s="9"/>
      <c r="I29" s="105"/>
      <c r="J29" s="106"/>
      <c r="K29" s="106"/>
    </row>
    <row r="30" spans="1:11" hidden="1" x14ac:dyDescent="0.6">
      <c r="A30" s="8"/>
      <c r="B30" s="8" t="s">
        <v>520</v>
      </c>
      <c r="C30" s="18"/>
      <c r="D30" s="16"/>
      <c r="E30" s="8"/>
      <c r="G30" s="17"/>
      <c r="H30" s="17"/>
      <c r="I30" s="17"/>
      <c r="J30" s="17"/>
      <c r="K30" s="17"/>
    </row>
    <row r="31" spans="1:11" hidden="1" x14ac:dyDescent="0.6">
      <c r="B31" s="136" t="s">
        <v>134</v>
      </c>
      <c r="C31" s="18"/>
      <c r="D31" s="16"/>
      <c r="E31" s="8"/>
      <c r="F31" s="17"/>
      <c r="G31" s="19" t="s">
        <v>32</v>
      </c>
      <c r="I31" s="19" t="s">
        <v>32</v>
      </c>
    </row>
    <row r="32" spans="1:11" hidden="1" x14ac:dyDescent="0.6"/>
  </sheetData>
  <mergeCells count="12">
    <mergeCell ref="J4:J5"/>
    <mergeCell ref="K4:K5"/>
    <mergeCell ref="A1:K1"/>
    <mergeCell ref="A2:K2"/>
    <mergeCell ref="E3:G3"/>
    <mergeCell ref="A4:A5"/>
    <mergeCell ref="B4:B5"/>
    <mergeCell ref="C4:C5"/>
    <mergeCell ref="D4:D5"/>
    <mergeCell ref="E4:E5"/>
    <mergeCell ref="F4:G4"/>
    <mergeCell ref="H4:I4"/>
  </mergeCells>
  <pageMargins left="0.511811023622047" right="0.31496062992126" top="0.35433070866141703" bottom="0.15748031496063" header="0.31496062992126" footer="0.31496062992126"/>
  <pageSetup paperSize="9" scale="76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B4FD9-6000-4430-876F-2B01BE4F89DC}">
  <sheetPr>
    <pageSetUpPr fitToPage="1"/>
  </sheetPr>
  <dimension ref="A1:K32"/>
  <sheetViews>
    <sheetView topLeftCell="A13" zoomScaleNormal="100" zoomScaleSheetLayoutView="70" workbookViewId="0">
      <selection activeCell="C13" sqref="C13"/>
    </sheetView>
  </sheetViews>
  <sheetFormatPr defaultColWidth="9" defaultRowHeight="21" x14ac:dyDescent="0.6"/>
  <cols>
    <col min="1" max="1" width="5.19921875" style="2" customWidth="1"/>
    <col min="2" max="2" width="30.69921875" style="2" customWidth="1"/>
    <col min="3" max="4" width="11.69921875" style="2" customWidth="1"/>
    <col min="5" max="5" width="12" style="2" customWidth="1"/>
    <col min="6" max="6" width="20.296875" style="2" customWidth="1"/>
    <col min="7" max="7" width="11.69921875" style="2" customWidth="1"/>
    <col min="8" max="8" width="20.19921875" style="2" customWidth="1"/>
    <col min="9" max="9" width="11.69921875" style="2" customWidth="1"/>
    <col min="10" max="10" width="9.8984375" style="2" customWidth="1"/>
    <col min="11" max="11" width="18" style="2" customWidth="1"/>
    <col min="12" max="16384" width="9" style="2"/>
  </cols>
  <sheetData>
    <row r="1" spans="1:11" x14ac:dyDescent="0.6">
      <c r="A1" s="368" t="s">
        <v>537</v>
      </c>
      <c r="B1" s="368"/>
      <c r="C1" s="368"/>
      <c r="D1" s="368"/>
      <c r="E1" s="368"/>
      <c r="F1" s="368"/>
      <c r="G1" s="368"/>
      <c r="H1" s="368"/>
      <c r="I1" s="368"/>
      <c r="J1" s="368"/>
      <c r="K1" s="368"/>
    </row>
    <row r="2" spans="1:11" x14ac:dyDescent="0.6">
      <c r="A2" s="369" t="s">
        <v>513</v>
      </c>
      <c r="B2" s="369"/>
      <c r="C2" s="369"/>
      <c r="D2" s="369"/>
      <c r="E2" s="369"/>
      <c r="F2" s="369"/>
      <c r="G2" s="369"/>
      <c r="H2" s="369"/>
      <c r="I2" s="369"/>
      <c r="J2" s="369"/>
      <c r="K2" s="369"/>
    </row>
    <row r="3" spans="1:11" x14ac:dyDescent="0.6">
      <c r="B3" s="81"/>
      <c r="C3" s="81"/>
      <c r="D3" s="81"/>
      <c r="E3" s="370" t="s">
        <v>534</v>
      </c>
      <c r="F3" s="370"/>
      <c r="G3" s="370"/>
      <c r="H3" s="81"/>
      <c r="I3" s="81"/>
      <c r="J3" s="81"/>
      <c r="K3" s="8" t="s">
        <v>519</v>
      </c>
    </row>
    <row r="4" spans="1:11" s="143" customFormat="1" ht="25.2" customHeight="1" x14ac:dyDescent="0.25">
      <c r="A4" s="358" t="s">
        <v>2</v>
      </c>
      <c r="B4" s="362" t="s">
        <v>3</v>
      </c>
      <c r="C4" s="363" t="s">
        <v>515</v>
      </c>
      <c r="D4" s="363" t="s">
        <v>516</v>
      </c>
      <c r="E4" s="362" t="s">
        <v>514</v>
      </c>
      <c r="F4" s="364" t="s">
        <v>517</v>
      </c>
      <c r="G4" s="365"/>
      <c r="H4" s="366" t="s">
        <v>518</v>
      </c>
      <c r="I4" s="367"/>
      <c r="J4" s="356" t="s">
        <v>17</v>
      </c>
      <c r="K4" s="358" t="s">
        <v>18</v>
      </c>
    </row>
    <row r="5" spans="1:11" s="143" customFormat="1" ht="48.6" customHeight="1" x14ac:dyDescent="0.25">
      <c r="A5" s="358"/>
      <c r="B5" s="362"/>
      <c r="C5" s="363"/>
      <c r="D5" s="363"/>
      <c r="E5" s="362"/>
      <c r="F5" s="144" t="s">
        <v>14</v>
      </c>
      <c r="G5" s="145" t="s">
        <v>588</v>
      </c>
      <c r="H5" s="146" t="s">
        <v>15</v>
      </c>
      <c r="I5" s="144" t="s">
        <v>11</v>
      </c>
      <c r="J5" s="357"/>
      <c r="K5" s="358"/>
    </row>
    <row r="6" spans="1:11" ht="55.8" x14ac:dyDescent="0.6">
      <c r="A6" s="57">
        <v>1</v>
      </c>
      <c r="B6" s="58" t="s">
        <v>259</v>
      </c>
      <c r="C6" s="59">
        <v>11700</v>
      </c>
      <c r="D6" s="3">
        <f>+C6</f>
        <v>11700</v>
      </c>
      <c r="E6" s="82" t="s">
        <v>22</v>
      </c>
      <c r="F6" s="63" t="s">
        <v>208</v>
      </c>
      <c r="G6" s="59">
        <f>+D6</f>
        <v>11700</v>
      </c>
      <c r="H6" s="148" t="str">
        <f>+F6</f>
        <v>สถานีบริการน้ำมันเชื้อเพลิงเพื่อสวัสดิการกองทัพอากาศ (1)
(ถนนลำลูกกา)</v>
      </c>
      <c r="I6" s="59">
        <f>+G6</f>
        <v>11700</v>
      </c>
      <c r="J6" s="82" t="s">
        <v>27</v>
      </c>
      <c r="K6" s="82" t="s">
        <v>260</v>
      </c>
    </row>
    <row r="7" spans="1:11" ht="24.6" x14ac:dyDescent="0.6">
      <c r="A7" s="57">
        <v>2</v>
      </c>
      <c r="B7" s="60" t="s">
        <v>47</v>
      </c>
      <c r="C7" s="59">
        <v>41785</v>
      </c>
      <c r="D7" s="4">
        <f>+C7</f>
        <v>41785</v>
      </c>
      <c r="E7" s="89" t="s">
        <v>22</v>
      </c>
      <c r="F7" s="82" t="s">
        <v>55</v>
      </c>
      <c r="G7" s="59">
        <f t="shared" ref="G7:G23" si="0">+D7</f>
        <v>41785</v>
      </c>
      <c r="H7" s="84" t="str">
        <f t="shared" ref="H7:I25" si="1">+F7</f>
        <v>บริษัทอุดมภัณฑ์เปเปอร์ จำกัด</v>
      </c>
      <c r="I7" s="59">
        <f>+G7</f>
        <v>41785</v>
      </c>
      <c r="J7" s="82" t="s">
        <v>27</v>
      </c>
      <c r="K7" s="82" t="s">
        <v>274</v>
      </c>
    </row>
    <row r="8" spans="1:11" ht="49.2" x14ac:dyDescent="0.6">
      <c r="A8" s="57">
        <v>3</v>
      </c>
      <c r="B8" s="60" t="s">
        <v>268</v>
      </c>
      <c r="C8" s="59">
        <v>960</v>
      </c>
      <c r="D8" s="4">
        <f t="shared" ref="D8:D21" si="2">+C8</f>
        <v>960</v>
      </c>
      <c r="E8" s="89" t="s">
        <v>22</v>
      </c>
      <c r="F8" s="82" t="s">
        <v>55</v>
      </c>
      <c r="G8" s="59">
        <f t="shared" si="0"/>
        <v>960</v>
      </c>
      <c r="H8" s="84" t="str">
        <f t="shared" si="1"/>
        <v>บริษัทอุดมภัณฑ์เปเปอร์ จำกัด</v>
      </c>
      <c r="I8" s="260">
        <f>+G8</f>
        <v>960</v>
      </c>
      <c r="J8" s="82" t="s">
        <v>27</v>
      </c>
      <c r="K8" s="82" t="s">
        <v>269</v>
      </c>
    </row>
    <row r="9" spans="1:11" ht="42" x14ac:dyDescent="0.6">
      <c r="A9" s="57">
        <v>4</v>
      </c>
      <c r="B9" s="60" t="s">
        <v>261</v>
      </c>
      <c r="C9" s="59">
        <v>690</v>
      </c>
      <c r="D9" s="4">
        <f t="shared" si="2"/>
        <v>690</v>
      </c>
      <c r="E9" s="89" t="s">
        <v>22</v>
      </c>
      <c r="F9" s="82" t="s">
        <v>264</v>
      </c>
      <c r="G9" s="59">
        <f t="shared" si="0"/>
        <v>690</v>
      </c>
      <c r="H9" s="84" t="str">
        <f t="shared" si="1"/>
        <v>บริษัทแอดไวซ์ ไอที อินฟินิท จำกัด (มหาชน)</v>
      </c>
      <c r="I9" s="260">
        <f>+G9</f>
        <v>690</v>
      </c>
      <c r="J9" s="82" t="s">
        <v>27</v>
      </c>
      <c r="K9" s="82" t="s">
        <v>263</v>
      </c>
    </row>
    <row r="10" spans="1:11" ht="22.8" customHeight="1" x14ac:dyDescent="0.6">
      <c r="A10" s="57">
        <v>5</v>
      </c>
      <c r="B10" s="60" t="s">
        <v>59</v>
      </c>
      <c r="C10" s="59">
        <v>20287.2</v>
      </c>
      <c r="D10" s="4">
        <f t="shared" si="2"/>
        <v>20287.2</v>
      </c>
      <c r="E10" s="89" t="s">
        <v>22</v>
      </c>
      <c r="F10" s="82" t="s">
        <v>51</v>
      </c>
      <c r="G10" s="59">
        <f t="shared" si="0"/>
        <v>20287.2</v>
      </c>
      <c r="H10" s="84" t="str">
        <f t="shared" si="1"/>
        <v>บริษัท ริโก้ (ประเทศไทย) จำกัด</v>
      </c>
      <c r="I10" s="260">
        <f>+G10</f>
        <v>20287.2</v>
      </c>
      <c r="J10" s="82" t="s">
        <v>27</v>
      </c>
      <c r="K10" s="82" t="s">
        <v>270</v>
      </c>
    </row>
    <row r="11" spans="1:11" ht="49.2" x14ac:dyDescent="0.6">
      <c r="A11" s="57">
        <v>6</v>
      </c>
      <c r="B11" s="60" t="s">
        <v>265</v>
      </c>
      <c r="C11" s="59">
        <v>432</v>
      </c>
      <c r="D11" s="4">
        <f>+C11</f>
        <v>432</v>
      </c>
      <c r="E11" s="89" t="s">
        <v>22</v>
      </c>
      <c r="F11" s="82" t="s">
        <v>266</v>
      </c>
      <c r="G11" s="59">
        <f t="shared" si="0"/>
        <v>432</v>
      </c>
      <c r="H11" s="84" t="str">
        <f t="shared" si="1"/>
        <v>นางวิลัยวรรณ จุ้ยยพันธ์ดี</v>
      </c>
      <c r="I11" s="260">
        <f t="shared" si="1"/>
        <v>432</v>
      </c>
      <c r="J11" s="82" t="s">
        <v>27</v>
      </c>
      <c r="K11" s="82" t="s">
        <v>267</v>
      </c>
    </row>
    <row r="12" spans="1:11" ht="49.2" x14ac:dyDescent="0.6">
      <c r="A12" s="57">
        <v>7</v>
      </c>
      <c r="B12" s="60" t="s">
        <v>271</v>
      </c>
      <c r="C12" s="59">
        <v>2100</v>
      </c>
      <c r="D12" s="4">
        <f>+C12</f>
        <v>2100</v>
      </c>
      <c r="E12" s="89" t="s">
        <v>22</v>
      </c>
      <c r="F12" s="82" t="s">
        <v>242</v>
      </c>
      <c r="G12" s="59">
        <f t="shared" si="0"/>
        <v>2100</v>
      </c>
      <c r="H12" s="84" t="str">
        <f t="shared" si="1"/>
        <v>นายมานิตย์  วัฒนพานิช</v>
      </c>
      <c r="I12" s="260">
        <f t="shared" si="1"/>
        <v>2100</v>
      </c>
      <c r="J12" s="82" t="s">
        <v>27</v>
      </c>
      <c r="K12" s="82" t="s">
        <v>272</v>
      </c>
    </row>
    <row r="13" spans="1:11" ht="49.2" x14ac:dyDescent="0.6">
      <c r="A13" s="57">
        <v>8</v>
      </c>
      <c r="B13" s="60" t="s">
        <v>273</v>
      </c>
      <c r="C13" s="61">
        <v>1070</v>
      </c>
      <c r="D13" s="260">
        <f t="shared" ref="D13" si="3">+C13</f>
        <v>1070</v>
      </c>
      <c r="E13" s="89" t="s">
        <v>22</v>
      </c>
      <c r="F13" s="82" t="s">
        <v>28</v>
      </c>
      <c r="G13" s="59">
        <f t="shared" si="0"/>
        <v>1070</v>
      </c>
      <c r="H13" s="84" t="str">
        <f t="shared" si="1"/>
        <v xml:space="preserve"> จี แอนด์ จี 
ดริ้งกิ้ง  วอเตอร์</v>
      </c>
      <c r="I13" s="260">
        <f t="shared" si="1"/>
        <v>1070</v>
      </c>
      <c r="J13" s="82" t="s">
        <v>27</v>
      </c>
      <c r="K13" s="89" t="s">
        <v>275</v>
      </c>
    </row>
    <row r="14" spans="1:11" hidden="1" x14ac:dyDescent="0.6">
      <c r="A14" s="82"/>
      <c r="B14" s="89"/>
      <c r="C14" s="110"/>
      <c r="D14" s="3">
        <f>+C14</f>
        <v>0</v>
      </c>
      <c r="E14" s="89"/>
      <c r="F14" s="82"/>
      <c r="G14" s="83">
        <f t="shared" si="0"/>
        <v>0</v>
      </c>
      <c r="H14" s="84">
        <f t="shared" si="1"/>
        <v>0</v>
      </c>
      <c r="I14" s="88">
        <f t="shared" si="1"/>
        <v>0</v>
      </c>
      <c r="J14" s="82"/>
      <c r="K14" s="111"/>
    </row>
    <row r="15" spans="1:11" hidden="1" x14ac:dyDescent="0.6">
      <c r="A15" s="82"/>
      <c r="B15" s="89"/>
      <c r="C15" s="83"/>
      <c r="D15" s="3">
        <f t="shared" ref="D15:D16" si="4">+C15</f>
        <v>0</v>
      </c>
      <c r="E15" s="89"/>
      <c r="F15" s="82"/>
      <c r="G15" s="83">
        <f t="shared" si="0"/>
        <v>0</v>
      </c>
      <c r="H15" s="84">
        <f t="shared" si="1"/>
        <v>0</v>
      </c>
      <c r="I15" s="88">
        <f t="shared" si="1"/>
        <v>0</v>
      </c>
      <c r="J15" s="82"/>
      <c r="K15" s="85"/>
    </row>
    <row r="16" spans="1:11" hidden="1" x14ac:dyDescent="0.6">
      <c r="A16" s="82"/>
      <c r="B16" s="89"/>
      <c r="C16" s="110"/>
      <c r="D16" s="3">
        <f t="shared" si="4"/>
        <v>0</v>
      </c>
      <c r="E16" s="89"/>
      <c r="F16" s="82"/>
      <c r="G16" s="83">
        <f t="shared" si="0"/>
        <v>0</v>
      </c>
      <c r="H16" s="84">
        <f t="shared" si="1"/>
        <v>0</v>
      </c>
      <c r="I16" s="88">
        <f t="shared" si="1"/>
        <v>0</v>
      </c>
      <c r="J16" s="82"/>
      <c r="K16" s="111"/>
    </row>
    <row r="17" spans="1:11" hidden="1" x14ac:dyDescent="0.6">
      <c r="A17" s="82"/>
      <c r="B17" s="86"/>
      <c r="C17" s="83"/>
      <c r="D17" s="4">
        <f>+C17</f>
        <v>0</v>
      </c>
      <c r="E17" s="86"/>
      <c r="F17" s="82"/>
      <c r="G17" s="83">
        <f t="shared" si="0"/>
        <v>0</v>
      </c>
      <c r="H17" s="84">
        <f t="shared" si="1"/>
        <v>0</v>
      </c>
      <c r="I17" s="88">
        <f t="shared" si="1"/>
        <v>0</v>
      </c>
      <c r="J17" s="82"/>
      <c r="K17" s="85"/>
    </row>
    <row r="18" spans="1:11" hidden="1" x14ac:dyDescent="0.6">
      <c r="A18" s="82"/>
      <c r="B18" s="89"/>
      <c r="C18" s="83"/>
      <c r="D18" s="4">
        <f>+C18</f>
        <v>0</v>
      </c>
      <c r="E18" s="86"/>
      <c r="F18" s="82"/>
      <c r="G18" s="88"/>
      <c r="H18" s="84">
        <f t="shared" si="1"/>
        <v>0</v>
      </c>
      <c r="I18" s="88">
        <f t="shared" si="1"/>
        <v>0</v>
      </c>
      <c r="J18" s="82"/>
      <c r="K18" s="85"/>
    </row>
    <row r="19" spans="1:11" hidden="1" x14ac:dyDescent="0.6">
      <c r="A19" s="82"/>
      <c r="B19" s="86"/>
      <c r="C19" s="83"/>
      <c r="D19" s="4">
        <f t="shared" ref="D19" si="5">+C19</f>
        <v>0</v>
      </c>
      <c r="E19" s="86"/>
      <c r="F19" s="82"/>
      <c r="G19" s="83">
        <f t="shared" si="0"/>
        <v>0</v>
      </c>
      <c r="H19" s="84">
        <f t="shared" si="1"/>
        <v>0</v>
      </c>
      <c r="I19" s="88">
        <f t="shared" si="1"/>
        <v>0</v>
      </c>
      <c r="J19" s="82"/>
      <c r="K19" s="87"/>
    </row>
    <row r="20" spans="1:11" hidden="1" x14ac:dyDescent="0.6">
      <c r="A20" s="82"/>
      <c r="B20" s="86"/>
      <c r="C20" s="83"/>
      <c r="D20" s="4">
        <f>+C20</f>
        <v>0</v>
      </c>
      <c r="E20" s="86"/>
      <c r="F20" s="82"/>
      <c r="G20" s="83">
        <f t="shared" si="0"/>
        <v>0</v>
      </c>
      <c r="H20" s="84">
        <f t="shared" si="1"/>
        <v>0</v>
      </c>
      <c r="I20" s="88">
        <f t="shared" si="1"/>
        <v>0</v>
      </c>
      <c r="J20" s="86"/>
      <c r="K20" s="87"/>
    </row>
    <row r="21" spans="1:11" hidden="1" x14ac:dyDescent="0.6">
      <c r="A21" s="82"/>
      <c r="B21" s="86"/>
      <c r="C21" s="83"/>
      <c r="D21" s="4">
        <f t="shared" si="2"/>
        <v>0</v>
      </c>
      <c r="E21" s="86"/>
      <c r="F21" s="82"/>
      <c r="G21" s="83">
        <f t="shared" si="0"/>
        <v>0</v>
      </c>
      <c r="H21" s="84">
        <f t="shared" si="1"/>
        <v>0</v>
      </c>
      <c r="I21" s="88">
        <f t="shared" si="1"/>
        <v>0</v>
      </c>
      <c r="J21" s="82"/>
      <c r="K21" s="87"/>
    </row>
    <row r="22" spans="1:11" hidden="1" x14ac:dyDescent="0.6">
      <c r="A22" s="82"/>
      <c r="B22" s="86"/>
      <c r="C22" s="83"/>
      <c r="D22" s="3">
        <f>+C22</f>
        <v>0</v>
      </c>
      <c r="E22" s="86"/>
      <c r="F22" s="82"/>
      <c r="G22" s="83">
        <f t="shared" si="0"/>
        <v>0</v>
      </c>
      <c r="H22" s="84">
        <f t="shared" si="1"/>
        <v>0</v>
      </c>
      <c r="I22" s="88">
        <f t="shared" si="1"/>
        <v>0</v>
      </c>
      <c r="J22" s="82"/>
      <c r="K22" s="85"/>
    </row>
    <row r="23" spans="1:11" hidden="1" x14ac:dyDescent="0.6">
      <c r="A23" s="63"/>
      <c r="B23" s="1"/>
      <c r="C23" s="72"/>
      <c r="D23" s="3">
        <f>+C23</f>
        <v>0</v>
      </c>
      <c r="E23" s="65"/>
      <c r="F23" s="63"/>
      <c r="G23" s="83">
        <f t="shared" si="0"/>
        <v>0</v>
      </c>
      <c r="H23" s="84">
        <f t="shared" si="1"/>
        <v>0</v>
      </c>
      <c r="I23" s="88">
        <f t="shared" si="1"/>
        <v>0</v>
      </c>
      <c r="J23" s="82"/>
      <c r="K23" s="66"/>
    </row>
    <row r="24" spans="1:11" hidden="1" x14ac:dyDescent="0.6">
      <c r="A24" s="89"/>
      <c r="B24" s="107"/>
      <c r="C24" s="91"/>
      <c r="D24" s="91"/>
      <c r="E24" s="82"/>
      <c r="F24" s="82"/>
      <c r="G24" s="91"/>
      <c r="H24" s="84"/>
      <c r="I24" s="88">
        <f t="shared" si="1"/>
        <v>0</v>
      </c>
      <c r="J24" s="86"/>
      <c r="K24" s="90"/>
    </row>
    <row r="25" spans="1:11" hidden="1" x14ac:dyDescent="0.6">
      <c r="A25" s="82"/>
      <c r="B25" s="107"/>
      <c r="C25" s="88"/>
      <c r="D25" s="88"/>
      <c r="E25" s="86"/>
      <c r="F25" s="82"/>
      <c r="G25" s="88"/>
      <c r="H25" s="84"/>
      <c r="I25" s="88">
        <f t="shared" si="1"/>
        <v>0</v>
      </c>
      <c r="J25" s="82"/>
      <c r="K25" s="87"/>
    </row>
    <row r="26" spans="1:11" ht="24.6" x14ac:dyDescent="0.6">
      <c r="A26" s="92"/>
      <c r="B26" s="93" t="s">
        <v>533</v>
      </c>
      <c r="C26" s="261">
        <f>SUM(C6:C25)</f>
        <v>79024.2</v>
      </c>
      <c r="D26" s="261">
        <f>SUM(D6:D25)</f>
        <v>79024.2</v>
      </c>
      <c r="E26" s="262"/>
      <c r="F26" s="263"/>
      <c r="G26" s="261">
        <f>SUM(G6:G25)</f>
        <v>79024.2</v>
      </c>
      <c r="H26" s="264"/>
      <c r="I26" s="261">
        <f>SUM(I6:I25)</f>
        <v>79024.2</v>
      </c>
      <c r="J26" s="98"/>
      <c r="K26" s="99"/>
    </row>
    <row r="27" spans="1:11" hidden="1" x14ac:dyDescent="0.6">
      <c r="A27" s="8"/>
      <c r="B27" s="14"/>
      <c r="F27" s="100"/>
      <c r="H27" s="101"/>
      <c r="J27" s="102"/>
      <c r="K27" s="102"/>
    </row>
    <row r="28" spans="1:11" hidden="1" x14ac:dyDescent="0.6">
      <c r="A28" s="8"/>
      <c r="B28" s="6"/>
      <c r="C28" s="11"/>
      <c r="D28" s="12"/>
      <c r="E28" s="10"/>
      <c r="F28" s="13" t="s">
        <v>29</v>
      </c>
      <c r="H28" s="7"/>
      <c r="J28" s="103"/>
      <c r="K28" s="104"/>
    </row>
    <row r="29" spans="1:11" hidden="1" x14ac:dyDescent="0.6">
      <c r="A29" s="8"/>
      <c r="B29" s="6" t="s">
        <v>30</v>
      </c>
      <c r="C29" s="6" t="s">
        <v>31</v>
      </c>
      <c r="D29" s="16"/>
      <c r="E29" s="15" t="s">
        <v>30</v>
      </c>
      <c r="F29" s="9"/>
      <c r="G29" s="105"/>
      <c r="H29" s="9"/>
      <c r="I29" s="105"/>
      <c r="J29" s="106"/>
      <c r="K29" s="106"/>
    </row>
    <row r="30" spans="1:11" hidden="1" x14ac:dyDescent="0.6">
      <c r="A30" s="8"/>
      <c r="B30" s="8" t="s">
        <v>520</v>
      </c>
      <c r="C30" s="18"/>
      <c r="D30" s="16"/>
      <c r="E30" s="8"/>
      <c r="G30" s="17"/>
      <c r="H30" s="17"/>
      <c r="I30" s="17"/>
      <c r="J30" s="17"/>
      <c r="K30" s="17"/>
    </row>
    <row r="31" spans="1:11" hidden="1" x14ac:dyDescent="0.6">
      <c r="B31" s="136" t="s">
        <v>134</v>
      </c>
      <c r="C31" s="18"/>
      <c r="D31" s="16"/>
      <c r="E31" s="8"/>
      <c r="F31" s="17"/>
      <c r="G31" s="19" t="s">
        <v>32</v>
      </c>
      <c r="I31" s="19" t="s">
        <v>32</v>
      </c>
    </row>
    <row r="32" spans="1:11" hidden="1" x14ac:dyDescent="0.6"/>
  </sheetData>
  <mergeCells count="12">
    <mergeCell ref="J4:J5"/>
    <mergeCell ref="K4:K5"/>
    <mergeCell ref="A1:K1"/>
    <mergeCell ref="A2:K2"/>
    <mergeCell ref="E3:G3"/>
    <mergeCell ref="A4:A5"/>
    <mergeCell ref="B4:B5"/>
    <mergeCell ref="C4:C5"/>
    <mergeCell ref="D4:D5"/>
    <mergeCell ref="E4:E5"/>
    <mergeCell ref="F4:G4"/>
    <mergeCell ref="H4:I4"/>
  </mergeCells>
  <pageMargins left="0.511811023622047" right="0.31496062992126" top="0.35433070866141703" bottom="0.15748031496063" header="0.31496062992126" footer="0.31496062992126"/>
  <pageSetup paperSize="9" scale="7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1A230-23AE-433B-9D41-C146BF82E18D}">
  <sheetPr>
    <pageSetUpPr fitToPage="1"/>
  </sheetPr>
  <dimension ref="A1:K33"/>
  <sheetViews>
    <sheetView topLeftCell="A22" zoomScaleNormal="100" zoomScaleSheetLayoutView="70" workbookViewId="0">
      <selection activeCell="A27" sqref="A27:XFD33"/>
    </sheetView>
  </sheetViews>
  <sheetFormatPr defaultColWidth="9" defaultRowHeight="21" x14ac:dyDescent="0.6"/>
  <cols>
    <col min="1" max="1" width="7" style="2" customWidth="1"/>
    <col min="2" max="2" width="26.5" style="2" customWidth="1"/>
    <col min="3" max="4" width="11.69921875" style="2" customWidth="1"/>
    <col min="5" max="5" width="12" style="2" customWidth="1"/>
    <col min="6" max="6" width="19.796875" style="2" customWidth="1"/>
    <col min="7" max="7" width="11.69921875" style="2" customWidth="1"/>
    <col min="8" max="8" width="18.5" style="2" customWidth="1"/>
    <col min="9" max="9" width="11.69921875" style="2" customWidth="1"/>
    <col min="10" max="10" width="9.3984375" style="2" customWidth="1"/>
    <col min="11" max="11" width="18" style="2" customWidth="1"/>
    <col min="12" max="16384" width="9" style="2"/>
  </cols>
  <sheetData>
    <row r="1" spans="1:11" x14ac:dyDescent="0.6">
      <c r="A1" s="368" t="s">
        <v>538</v>
      </c>
      <c r="B1" s="368"/>
      <c r="C1" s="368"/>
      <c r="D1" s="368"/>
      <c r="E1" s="368"/>
      <c r="F1" s="368"/>
      <c r="G1" s="368"/>
      <c r="H1" s="368"/>
      <c r="I1" s="368"/>
      <c r="J1" s="368"/>
      <c r="K1" s="368"/>
    </row>
    <row r="2" spans="1:11" x14ac:dyDescent="0.6">
      <c r="A2" s="369" t="s">
        <v>513</v>
      </c>
      <c r="B2" s="369"/>
      <c r="C2" s="369"/>
      <c r="D2" s="369"/>
      <c r="E2" s="369"/>
      <c r="F2" s="369"/>
      <c r="G2" s="369"/>
      <c r="H2" s="369"/>
      <c r="I2" s="369"/>
      <c r="J2" s="369"/>
      <c r="K2" s="369"/>
    </row>
    <row r="3" spans="1:11" x14ac:dyDescent="0.6">
      <c r="B3" s="81"/>
      <c r="C3" s="81"/>
      <c r="D3" s="81"/>
      <c r="E3" s="370" t="s">
        <v>531</v>
      </c>
      <c r="F3" s="370"/>
      <c r="G3" s="370"/>
      <c r="H3" s="81"/>
      <c r="I3" s="81"/>
      <c r="J3" s="81"/>
      <c r="K3" s="8" t="s">
        <v>519</v>
      </c>
    </row>
    <row r="4" spans="1:11" s="143" customFormat="1" ht="25.2" customHeight="1" x14ac:dyDescent="0.25">
      <c r="A4" s="358" t="s">
        <v>2</v>
      </c>
      <c r="B4" s="362" t="s">
        <v>3</v>
      </c>
      <c r="C4" s="363" t="s">
        <v>515</v>
      </c>
      <c r="D4" s="363" t="s">
        <v>516</v>
      </c>
      <c r="E4" s="362" t="s">
        <v>514</v>
      </c>
      <c r="F4" s="364" t="s">
        <v>517</v>
      </c>
      <c r="G4" s="365"/>
      <c r="H4" s="366" t="s">
        <v>518</v>
      </c>
      <c r="I4" s="367"/>
      <c r="J4" s="356" t="s">
        <v>17</v>
      </c>
      <c r="K4" s="358" t="s">
        <v>18</v>
      </c>
    </row>
    <row r="5" spans="1:11" s="143" customFormat="1" ht="48.6" customHeight="1" x14ac:dyDescent="0.25">
      <c r="A5" s="358"/>
      <c r="B5" s="362"/>
      <c r="C5" s="363"/>
      <c r="D5" s="363"/>
      <c r="E5" s="362"/>
      <c r="F5" s="144" t="s">
        <v>14</v>
      </c>
      <c r="G5" s="145" t="s">
        <v>588</v>
      </c>
      <c r="H5" s="146" t="s">
        <v>15</v>
      </c>
      <c r="I5" s="144" t="s">
        <v>589</v>
      </c>
      <c r="J5" s="357"/>
      <c r="K5" s="358"/>
    </row>
    <row r="6" spans="1:11" ht="55.8" x14ac:dyDescent="0.6">
      <c r="A6" s="89">
        <v>1</v>
      </c>
      <c r="B6" s="113" t="s">
        <v>207</v>
      </c>
      <c r="C6" s="108">
        <v>14400</v>
      </c>
      <c r="D6" s="72">
        <f>+C6</f>
        <v>14400</v>
      </c>
      <c r="E6" s="89" t="s">
        <v>22</v>
      </c>
      <c r="F6" s="1" t="s">
        <v>208</v>
      </c>
      <c r="G6" s="108">
        <f>+D6</f>
        <v>14400</v>
      </c>
      <c r="H6" s="77" t="str">
        <f>+F6</f>
        <v>สถานีบริการน้ำมันเชื้อเพลิงเพื่อสวัสดิการกองทัพอากาศ (1)
(ถนนลำลูกกา)</v>
      </c>
      <c r="I6" s="108">
        <f>+G6</f>
        <v>14400</v>
      </c>
      <c r="J6" s="89" t="s">
        <v>27</v>
      </c>
      <c r="K6" s="89" t="s">
        <v>209</v>
      </c>
    </row>
    <row r="7" spans="1:11" ht="42" x14ac:dyDescent="0.6">
      <c r="A7" s="89">
        <v>2</v>
      </c>
      <c r="B7" s="113" t="s">
        <v>219</v>
      </c>
      <c r="C7" s="108">
        <v>1626.4</v>
      </c>
      <c r="D7" s="114">
        <f>+C7</f>
        <v>1626.4</v>
      </c>
      <c r="E7" s="89" t="s">
        <v>22</v>
      </c>
      <c r="F7" s="89" t="s">
        <v>28</v>
      </c>
      <c r="G7" s="108">
        <f t="shared" ref="G7:G23" si="0">+D7</f>
        <v>1626.4</v>
      </c>
      <c r="H7" s="137" t="str">
        <f t="shared" ref="H7:I25" si="1">+F7</f>
        <v xml:space="preserve"> จี แอนด์ จี 
ดริ้งกิ้ง  วอเตอร์</v>
      </c>
      <c r="I7" s="108">
        <f>+G7</f>
        <v>1626.4</v>
      </c>
      <c r="J7" s="89" t="s">
        <v>27</v>
      </c>
      <c r="K7" s="89" t="s">
        <v>220</v>
      </c>
    </row>
    <row r="8" spans="1:11" ht="42" x14ac:dyDescent="0.6">
      <c r="A8" s="89">
        <v>3</v>
      </c>
      <c r="B8" s="113" t="s">
        <v>222</v>
      </c>
      <c r="C8" s="108">
        <v>476</v>
      </c>
      <c r="D8" s="114">
        <f t="shared" ref="D8:D21" si="2">+C8</f>
        <v>476</v>
      </c>
      <c r="E8" s="89" t="s">
        <v>22</v>
      </c>
      <c r="F8" s="89" t="s">
        <v>210</v>
      </c>
      <c r="G8" s="108">
        <f t="shared" si="0"/>
        <v>476</v>
      </c>
      <c r="H8" s="137" t="str">
        <f t="shared" si="1"/>
        <v>บริษัทซีพีแอ๊กซ์ตร้า จำกัด</v>
      </c>
      <c r="I8" s="109">
        <f>+G8</f>
        <v>476</v>
      </c>
      <c r="J8" s="89" t="s">
        <v>27</v>
      </c>
      <c r="K8" s="89" t="s">
        <v>221</v>
      </c>
    </row>
    <row r="9" spans="1:11" ht="42" x14ac:dyDescent="0.6">
      <c r="A9" s="89">
        <v>4</v>
      </c>
      <c r="B9" s="113" t="s">
        <v>223</v>
      </c>
      <c r="C9" s="108">
        <v>1000</v>
      </c>
      <c r="D9" s="114">
        <f t="shared" si="2"/>
        <v>1000</v>
      </c>
      <c r="E9" s="89" t="s">
        <v>22</v>
      </c>
      <c r="F9" s="89" t="s">
        <v>224</v>
      </c>
      <c r="G9" s="108">
        <f t="shared" si="0"/>
        <v>1000</v>
      </c>
      <c r="H9" s="137" t="str">
        <f t="shared" si="1"/>
        <v>ร้านพีแอนด์พี โดยนายกรกฎ ทองนิ่ม</v>
      </c>
      <c r="I9" s="109">
        <f>+G9</f>
        <v>1000</v>
      </c>
      <c r="J9" s="89" t="s">
        <v>27</v>
      </c>
      <c r="K9" s="89" t="s">
        <v>179</v>
      </c>
    </row>
    <row r="10" spans="1:11" ht="42" x14ac:dyDescent="0.6">
      <c r="A10" s="89">
        <v>5</v>
      </c>
      <c r="B10" s="113" t="s">
        <v>225</v>
      </c>
      <c r="C10" s="108">
        <v>1540</v>
      </c>
      <c r="D10" s="114">
        <f t="shared" si="2"/>
        <v>1540</v>
      </c>
      <c r="E10" s="89" t="s">
        <v>22</v>
      </c>
      <c r="F10" s="89" t="s">
        <v>55</v>
      </c>
      <c r="G10" s="108">
        <f t="shared" si="0"/>
        <v>1540</v>
      </c>
      <c r="H10" s="137" t="str">
        <f t="shared" si="1"/>
        <v>บริษัทอุดมภัณฑ์เปเปอร์ จำกัด</v>
      </c>
      <c r="I10" s="109">
        <f>+G10</f>
        <v>1540</v>
      </c>
      <c r="J10" s="89" t="s">
        <v>27</v>
      </c>
      <c r="K10" s="89" t="s">
        <v>226</v>
      </c>
    </row>
    <row r="11" spans="1:11" ht="42" x14ac:dyDescent="0.6">
      <c r="A11" s="89">
        <v>6</v>
      </c>
      <c r="B11" s="113" t="s">
        <v>227</v>
      </c>
      <c r="C11" s="108">
        <v>14375.45</v>
      </c>
      <c r="D11" s="114">
        <f>+C11</f>
        <v>14375.45</v>
      </c>
      <c r="E11" s="89" t="s">
        <v>22</v>
      </c>
      <c r="F11" s="89" t="s">
        <v>40</v>
      </c>
      <c r="G11" s="108">
        <f t="shared" si="0"/>
        <v>14375.45</v>
      </c>
      <c r="H11" s="137" t="str">
        <f t="shared" si="1"/>
        <v>บริษัท กิตติเจริญภัณฑ์ จำกัด</v>
      </c>
      <c r="I11" s="109">
        <f t="shared" si="1"/>
        <v>14375.45</v>
      </c>
      <c r="J11" s="89" t="s">
        <v>27</v>
      </c>
      <c r="K11" s="89" t="s">
        <v>228</v>
      </c>
    </row>
    <row r="12" spans="1:11" ht="42" x14ac:dyDescent="0.6">
      <c r="A12" s="89">
        <v>7</v>
      </c>
      <c r="B12" s="113" t="s">
        <v>229</v>
      </c>
      <c r="C12" s="108">
        <v>60505</v>
      </c>
      <c r="D12" s="114">
        <f>+C12</f>
        <v>60505</v>
      </c>
      <c r="E12" s="89" t="s">
        <v>22</v>
      </c>
      <c r="F12" s="89" t="s">
        <v>55</v>
      </c>
      <c r="G12" s="108">
        <f t="shared" si="0"/>
        <v>60505</v>
      </c>
      <c r="H12" s="137" t="str">
        <f t="shared" si="1"/>
        <v>บริษัทอุดมภัณฑ์เปเปอร์ จำกัด</v>
      </c>
      <c r="I12" s="109">
        <f t="shared" si="1"/>
        <v>60505</v>
      </c>
      <c r="J12" s="89" t="s">
        <v>27</v>
      </c>
      <c r="K12" s="89" t="s">
        <v>230</v>
      </c>
    </row>
    <row r="13" spans="1:11" ht="42" x14ac:dyDescent="0.6">
      <c r="A13" s="89">
        <v>8</v>
      </c>
      <c r="B13" s="113" t="s">
        <v>233</v>
      </c>
      <c r="C13" s="108">
        <v>5243</v>
      </c>
      <c r="D13" s="114">
        <f t="shared" ref="D13" si="3">+C13</f>
        <v>5243</v>
      </c>
      <c r="E13" s="89" t="s">
        <v>22</v>
      </c>
      <c r="F13" s="89" t="s">
        <v>234</v>
      </c>
      <c r="G13" s="108">
        <f t="shared" si="0"/>
        <v>5243</v>
      </c>
      <c r="H13" s="137" t="str">
        <f t="shared" si="1"/>
        <v>บริษัทกรุงเทพธุรกิจภัณฑ์ ออโต้เมชั่น จำกัด</v>
      </c>
      <c r="I13" s="109">
        <f t="shared" si="1"/>
        <v>5243</v>
      </c>
      <c r="J13" s="89" t="s">
        <v>27</v>
      </c>
      <c r="K13" s="89" t="s">
        <v>235</v>
      </c>
    </row>
    <row r="14" spans="1:11" ht="42" x14ac:dyDescent="0.6">
      <c r="A14" s="89">
        <v>9</v>
      </c>
      <c r="B14" s="113" t="s">
        <v>236</v>
      </c>
      <c r="C14" s="108">
        <v>1330</v>
      </c>
      <c r="D14" s="72">
        <f>+C14</f>
        <v>1330</v>
      </c>
      <c r="E14" s="89" t="s">
        <v>22</v>
      </c>
      <c r="F14" s="89" t="s">
        <v>237</v>
      </c>
      <c r="G14" s="108">
        <f t="shared" si="0"/>
        <v>1330</v>
      </c>
      <c r="H14" s="137" t="str">
        <f t="shared" si="1"/>
        <v>ร้านสมบูรณ์เครื่องเขียน โดยนางเรียบ ยอดนิล</v>
      </c>
      <c r="I14" s="109">
        <f t="shared" si="1"/>
        <v>1330</v>
      </c>
      <c r="J14" s="89" t="s">
        <v>27</v>
      </c>
      <c r="K14" s="89" t="s">
        <v>238</v>
      </c>
    </row>
    <row r="15" spans="1:11" x14ac:dyDescent="0.6">
      <c r="A15" s="89">
        <v>10</v>
      </c>
      <c r="B15" s="113" t="s">
        <v>239</v>
      </c>
      <c r="C15" s="108">
        <v>3745</v>
      </c>
      <c r="D15" s="72">
        <f t="shared" ref="D15:D16" si="4">+C15</f>
        <v>3745</v>
      </c>
      <c r="E15" s="89" t="s">
        <v>22</v>
      </c>
      <c r="F15" s="89" t="s">
        <v>39</v>
      </c>
      <c r="G15" s="108">
        <f t="shared" si="0"/>
        <v>3745</v>
      </c>
      <c r="H15" s="137" t="str">
        <f t="shared" si="1"/>
        <v>บริษัท ไฮปริ้น จำกัด</v>
      </c>
      <c r="I15" s="109">
        <f t="shared" si="1"/>
        <v>3745</v>
      </c>
      <c r="J15" s="89" t="s">
        <v>27</v>
      </c>
      <c r="K15" s="89" t="s">
        <v>240</v>
      </c>
    </row>
    <row r="16" spans="1:11" ht="42" x14ac:dyDescent="0.6">
      <c r="A16" s="89">
        <v>11</v>
      </c>
      <c r="B16" s="113" t="s">
        <v>241</v>
      </c>
      <c r="C16" s="108">
        <v>5300</v>
      </c>
      <c r="D16" s="72">
        <f t="shared" si="4"/>
        <v>5300</v>
      </c>
      <c r="E16" s="89" t="s">
        <v>22</v>
      </c>
      <c r="F16" s="89" t="s">
        <v>242</v>
      </c>
      <c r="G16" s="108">
        <f t="shared" si="0"/>
        <v>5300</v>
      </c>
      <c r="H16" s="137" t="str">
        <f t="shared" si="1"/>
        <v>นายมานิตย์  วัฒนพานิช</v>
      </c>
      <c r="I16" s="109">
        <f t="shared" si="1"/>
        <v>5300</v>
      </c>
      <c r="J16" s="89" t="s">
        <v>27</v>
      </c>
      <c r="K16" s="89" t="s">
        <v>243</v>
      </c>
    </row>
    <row r="17" spans="1:11" ht="42" x14ac:dyDescent="0.6">
      <c r="A17" s="89">
        <v>12</v>
      </c>
      <c r="B17" s="113" t="s">
        <v>244</v>
      </c>
      <c r="C17" s="108">
        <v>2129.3000000000002</v>
      </c>
      <c r="D17" s="114">
        <f>+C17</f>
        <v>2129.3000000000002</v>
      </c>
      <c r="E17" s="86" t="s">
        <v>22</v>
      </c>
      <c r="F17" s="89" t="s">
        <v>245</v>
      </c>
      <c r="G17" s="108">
        <f t="shared" si="0"/>
        <v>2129.3000000000002</v>
      </c>
      <c r="H17" s="137" t="str">
        <f t="shared" si="1"/>
        <v>บริษัท เอ บี ที อินดัสเทียล เซอร์วิส จำกัด</v>
      </c>
      <c r="I17" s="109">
        <f t="shared" si="1"/>
        <v>2129.3000000000002</v>
      </c>
      <c r="J17" s="89" t="s">
        <v>27</v>
      </c>
      <c r="K17" s="89" t="s">
        <v>247</v>
      </c>
    </row>
    <row r="18" spans="1:11" ht="63" x14ac:dyDescent="0.6">
      <c r="A18" s="89">
        <v>13</v>
      </c>
      <c r="B18" s="113" t="s">
        <v>257</v>
      </c>
      <c r="C18" s="108">
        <f>37000*3</f>
        <v>111000</v>
      </c>
      <c r="D18" s="114">
        <v>112800</v>
      </c>
      <c r="E18" s="86" t="s">
        <v>22</v>
      </c>
      <c r="F18" s="89" t="s">
        <v>249</v>
      </c>
      <c r="G18" s="109">
        <v>108000</v>
      </c>
      <c r="H18" s="137" t="str">
        <f t="shared" si="1"/>
        <v>บริษัท 3 พี คอมพิวเทค จำกัด</v>
      </c>
      <c r="I18" s="109">
        <f t="shared" si="1"/>
        <v>108000</v>
      </c>
      <c r="J18" s="89" t="s">
        <v>27</v>
      </c>
      <c r="K18" s="89" t="s">
        <v>248</v>
      </c>
    </row>
    <row r="19" spans="1:11" x14ac:dyDescent="0.6">
      <c r="A19" s="89">
        <v>14</v>
      </c>
      <c r="B19" s="113" t="s">
        <v>36</v>
      </c>
      <c r="C19" s="108">
        <v>36000</v>
      </c>
      <c r="D19" s="114">
        <f t="shared" ref="D19" si="5">+C19</f>
        <v>36000</v>
      </c>
      <c r="E19" s="86" t="s">
        <v>22</v>
      </c>
      <c r="F19" s="89" t="s">
        <v>69</v>
      </c>
      <c r="G19" s="108">
        <f t="shared" si="0"/>
        <v>36000</v>
      </c>
      <c r="H19" s="137" t="str">
        <f t="shared" si="1"/>
        <v>นายจีรวัฒน์ บุญมี</v>
      </c>
      <c r="I19" s="109">
        <f t="shared" si="1"/>
        <v>36000</v>
      </c>
      <c r="J19" s="89" t="s">
        <v>27</v>
      </c>
      <c r="K19" s="138" t="s">
        <v>250</v>
      </c>
    </row>
    <row r="20" spans="1:11" x14ac:dyDescent="0.6">
      <c r="A20" s="89">
        <v>15</v>
      </c>
      <c r="B20" s="113" t="s">
        <v>36</v>
      </c>
      <c r="C20" s="108">
        <v>36000</v>
      </c>
      <c r="D20" s="114">
        <f>+C20</f>
        <v>36000</v>
      </c>
      <c r="E20" s="86" t="s">
        <v>22</v>
      </c>
      <c r="F20" s="89" t="s">
        <v>70</v>
      </c>
      <c r="G20" s="108">
        <f t="shared" si="0"/>
        <v>36000</v>
      </c>
      <c r="H20" s="137" t="str">
        <f t="shared" si="1"/>
        <v>นางสวาท ขวัญสมฤทธิ์</v>
      </c>
      <c r="I20" s="109">
        <f t="shared" si="1"/>
        <v>36000</v>
      </c>
      <c r="J20" s="86" t="s">
        <v>27</v>
      </c>
      <c r="K20" s="138" t="s">
        <v>251</v>
      </c>
    </row>
    <row r="21" spans="1:11" ht="42" x14ac:dyDescent="0.6">
      <c r="A21" s="89">
        <v>16</v>
      </c>
      <c r="B21" s="113" t="s">
        <v>36</v>
      </c>
      <c r="C21" s="108">
        <v>36000</v>
      </c>
      <c r="D21" s="114">
        <f t="shared" si="2"/>
        <v>36000</v>
      </c>
      <c r="E21" s="86" t="s">
        <v>22</v>
      </c>
      <c r="F21" s="89" t="s">
        <v>89</v>
      </c>
      <c r="G21" s="108">
        <f t="shared" si="0"/>
        <v>36000</v>
      </c>
      <c r="H21" s="137" t="str">
        <f t="shared" si="1"/>
        <v>นายพงษ์สวัสดิ์ 
พรมนันท์</v>
      </c>
      <c r="I21" s="109">
        <f t="shared" si="1"/>
        <v>36000</v>
      </c>
      <c r="J21" s="89" t="s">
        <v>27</v>
      </c>
      <c r="K21" s="138" t="s">
        <v>252</v>
      </c>
    </row>
    <row r="22" spans="1:11" x14ac:dyDescent="0.6">
      <c r="A22" s="89">
        <v>17</v>
      </c>
      <c r="B22" s="113" t="s">
        <v>172</v>
      </c>
      <c r="C22" s="108">
        <v>36000</v>
      </c>
      <c r="D22" s="72">
        <f>+C22</f>
        <v>36000</v>
      </c>
      <c r="E22" s="86" t="s">
        <v>22</v>
      </c>
      <c r="F22" s="89" t="s">
        <v>170</v>
      </c>
      <c r="G22" s="108">
        <f t="shared" si="0"/>
        <v>36000</v>
      </c>
      <c r="H22" s="137" t="str">
        <f t="shared" si="1"/>
        <v>นายพงษ์เอก สิงห์น้อย</v>
      </c>
      <c r="I22" s="109">
        <f t="shared" si="1"/>
        <v>36000</v>
      </c>
      <c r="J22" s="89" t="s">
        <v>27</v>
      </c>
      <c r="K22" s="89" t="s">
        <v>253</v>
      </c>
    </row>
    <row r="23" spans="1:11" hidden="1" x14ac:dyDescent="0.6">
      <c r="A23" s="63"/>
      <c r="B23" s="1"/>
      <c r="C23" s="72"/>
      <c r="D23" s="3">
        <f>+C23</f>
        <v>0</v>
      </c>
      <c r="E23" s="65"/>
      <c r="F23" s="63"/>
      <c r="G23" s="83">
        <f t="shared" si="0"/>
        <v>0</v>
      </c>
      <c r="H23" s="84">
        <f t="shared" si="1"/>
        <v>0</v>
      </c>
      <c r="I23" s="88">
        <f t="shared" si="1"/>
        <v>0</v>
      </c>
      <c r="J23" s="82"/>
      <c r="K23" s="66"/>
    </row>
    <row r="24" spans="1:11" hidden="1" x14ac:dyDescent="0.6">
      <c r="A24" s="89"/>
      <c r="B24" s="107"/>
      <c r="C24" s="91"/>
      <c r="D24" s="91"/>
      <c r="E24" s="82"/>
      <c r="F24" s="82"/>
      <c r="G24" s="91"/>
      <c r="H24" s="84"/>
      <c r="I24" s="88">
        <f t="shared" si="1"/>
        <v>0</v>
      </c>
      <c r="J24" s="86"/>
      <c r="K24" s="90"/>
    </row>
    <row r="25" spans="1:11" hidden="1" x14ac:dyDescent="0.6">
      <c r="A25" s="82"/>
      <c r="B25" s="107"/>
      <c r="C25" s="88"/>
      <c r="D25" s="88"/>
      <c r="E25" s="86"/>
      <c r="F25" s="82"/>
      <c r="G25" s="88"/>
      <c r="H25" s="84"/>
      <c r="I25" s="88">
        <f t="shared" si="1"/>
        <v>0</v>
      </c>
      <c r="J25" s="82"/>
      <c r="K25" s="87"/>
    </row>
    <row r="26" spans="1:11" x14ac:dyDescent="0.6">
      <c r="A26" s="92"/>
      <c r="B26" s="93" t="s">
        <v>532</v>
      </c>
      <c r="C26" s="94">
        <f>SUM(C6:C25)</f>
        <v>366670.15</v>
      </c>
      <c r="D26" s="94">
        <f>SUM(D6:D25)</f>
        <v>368470.15</v>
      </c>
      <c r="E26" s="95"/>
      <c r="F26" s="96"/>
      <c r="G26" s="94">
        <f>SUM(G6:G25)</f>
        <v>363670.15</v>
      </c>
      <c r="H26" s="97"/>
      <c r="I26" s="94">
        <f>SUM(I6:I25)</f>
        <v>363670.15</v>
      </c>
      <c r="J26" s="98"/>
      <c r="K26" s="99"/>
    </row>
    <row r="27" spans="1:11" hidden="1" x14ac:dyDescent="0.6">
      <c r="A27" s="8"/>
      <c r="B27" s="14"/>
      <c r="F27" s="100"/>
      <c r="H27" s="101"/>
      <c r="J27" s="102"/>
      <c r="K27" s="102"/>
    </row>
    <row r="28" spans="1:11" hidden="1" x14ac:dyDescent="0.6">
      <c r="A28" s="8"/>
      <c r="B28" s="6"/>
      <c r="C28" s="11"/>
      <c r="D28" s="12"/>
      <c r="E28" s="10"/>
      <c r="F28" s="13" t="s">
        <v>29</v>
      </c>
      <c r="H28" s="7"/>
      <c r="J28" s="103"/>
      <c r="K28" s="104"/>
    </row>
    <row r="29" spans="1:11" hidden="1" x14ac:dyDescent="0.6">
      <c r="A29" s="8"/>
      <c r="B29" s="6" t="s">
        <v>30</v>
      </c>
      <c r="C29" s="6" t="s">
        <v>31</v>
      </c>
      <c r="D29" s="16"/>
      <c r="E29" s="15" t="s">
        <v>30</v>
      </c>
      <c r="F29" s="9"/>
      <c r="G29" s="105"/>
      <c r="H29" s="9"/>
      <c r="I29" s="105"/>
      <c r="J29" s="106"/>
      <c r="K29" s="106"/>
    </row>
    <row r="30" spans="1:11" hidden="1" x14ac:dyDescent="0.6">
      <c r="A30" s="8"/>
      <c r="B30" s="8" t="s">
        <v>520</v>
      </c>
      <c r="C30" s="18"/>
      <c r="D30" s="16"/>
      <c r="E30" s="8"/>
      <c r="G30" s="17"/>
      <c r="H30" s="17"/>
      <c r="I30" s="17"/>
      <c r="J30" s="17"/>
      <c r="K30" s="17"/>
    </row>
    <row r="31" spans="1:11" hidden="1" x14ac:dyDescent="0.6">
      <c r="B31" s="136" t="s">
        <v>134</v>
      </c>
      <c r="C31" s="18"/>
      <c r="D31" s="16"/>
      <c r="E31" s="8"/>
      <c r="F31" s="17"/>
      <c r="G31" s="19" t="s">
        <v>32</v>
      </c>
      <c r="I31" s="19" t="s">
        <v>32</v>
      </c>
    </row>
    <row r="32" spans="1:11" hidden="1" x14ac:dyDescent="0.6"/>
    <row r="33" hidden="1" x14ac:dyDescent="0.6"/>
  </sheetData>
  <mergeCells count="12">
    <mergeCell ref="J4:J5"/>
    <mergeCell ref="K4:K5"/>
    <mergeCell ref="A1:K1"/>
    <mergeCell ref="A2:K2"/>
    <mergeCell ref="E3:G3"/>
    <mergeCell ref="A4:A5"/>
    <mergeCell ref="B4:B5"/>
    <mergeCell ref="C4:C5"/>
    <mergeCell ref="D4:D5"/>
    <mergeCell ref="E4:E5"/>
    <mergeCell ref="F4:G4"/>
    <mergeCell ref="H4:I4"/>
  </mergeCells>
  <pageMargins left="0.511811023622047" right="0.31496062992126" top="0.35433070866141703" bottom="0.15748031496063" header="0.31496062992126" footer="0.31496062992126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14</vt:i4>
      </vt:variant>
      <vt:variant>
        <vt:lpstr>ช่วงที่มีชื่อ</vt:lpstr>
      </vt:variant>
      <vt:variant>
        <vt:i4>13</vt:i4>
      </vt:variant>
    </vt:vector>
  </HeadingPairs>
  <TitlesOfParts>
    <vt:vector size="27" baseType="lpstr">
      <vt:lpstr>สรุปจัดซื้อจัดจ้างปี68</vt:lpstr>
      <vt:lpstr>ไตรมาส 3 68 รวม 3 ด</vt:lpstr>
      <vt:lpstr>ก.ย.68</vt:lpstr>
      <vt:lpstr>ส.ค.68</vt:lpstr>
      <vt:lpstr>ก.ค.68</vt:lpstr>
      <vt:lpstr>มิ.ย.68</vt:lpstr>
      <vt:lpstr>พ.ค.68</vt:lpstr>
      <vt:lpstr>เม.ย.68</vt:lpstr>
      <vt:lpstr>มี.ค.68</vt:lpstr>
      <vt:lpstr>ก.พ.68</vt:lpstr>
      <vt:lpstr>ม.ค. 68</vt:lpstr>
      <vt:lpstr>ธ.ค.67</vt:lpstr>
      <vt:lpstr>พ.ย.67</vt:lpstr>
      <vt:lpstr>ต.ค. 67 </vt:lpstr>
      <vt:lpstr>ก.ค.68!Print_Titles</vt:lpstr>
      <vt:lpstr>ก.พ.68!Print_Titles</vt:lpstr>
      <vt:lpstr>ก.ย.68!Print_Titles</vt:lpstr>
      <vt:lpstr>'ต.ค. 67 '!Print_Titles</vt:lpstr>
      <vt:lpstr>ธ.ค.67!Print_Titles</vt:lpstr>
      <vt:lpstr>พ.ค.68!Print_Titles</vt:lpstr>
      <vt:lpstr>พ.ย.67!Print_Titles</vt:lpstr>
      <vt:lpstr>'ม.ค. 68'!Print_Titles</vt:lpstr>
      <vt:lpstr>มิ.ย.68!Print_Titles</vt:lpstr>
      <vt:lpstr>มี.ค.68!Print_Titles</vt:lpstr>
      <vt:lpstr>เม.ย.68!Print_Titles</vt:lpstr>
      <vt:lpstr>ส.ค.68!Print_Titles</vt:lpstr>
      <vt:lpstr>สรุปจัดซื้อจัดจ้างปี68!Print_Titles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</cp:lastModifiedBy>
  <cp:lastPrinted>2026-07-27T13:23:19Z</cp:lastPrinted>
  <dcterms:created xsi:type="dcterms:W3CDTF">2021-11-29T02:32:00Z</dcterms:created>
  <dcterms:modified xsi:type="dcterms:W3CDTF">2026-08-03T05:40:51Z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8CC4A532B2A64712A29690836B3447E2_13</vt:lpwstr>
  </property>
  <property fmtid="{D5CDD505-2E9C-101B-9397-08002B2CF9AE}" pid="3" name="KSOProductBuildVer">
    <vt:lpwstr>1054-12.2.0.17119</vt:lpwstr>
  </property>
</Properties>
</file>